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F6E" lockStructure="1"/>
  <bookViews>
    <workbookView windowWidth="28800" windowHeight="12540" activeTab="1"/>
  </bookViews>
  <sheets>
    <sheet name="附件1.项目库汇总表" sheetId="21" r:id="rId1"/>
    <sheet name="附件2.项目库明细表" sheetId="20" r:id="rId2"/>
  </sheets>
  <definedNames>
    <definedName name="_xlnm._FilterDatabase" localSheetId="1" hidden="1">附件2.项目库明细表!$A$5:$AI$324</definedName>
    <definedName name="_xlnm.Print_Titles" localSheetId="0">附件1.项目库汇总表!$3:$4</definedName>
    <definedName name="_xlnm.Print_Titles" localSheetId="1">附件2.项目库明细表!$3:$5</definedName>
  </definedNames>
  <calcPr calcId="144525"/>
</workbook>
</file>

<file path=xl/sharedStrings.xml><?xml version="1.0" encoding="utf-8"?>
<sst xmlns="http://schemas.openxmlformats.org/spreadsheetml/2006/main" count="4557" uniqueCount="976">
  <si>
    <t>附件1</t>
  </si>
  <si>
    <r>
      <rPr>
        <sz val="20"/>
        <color theme="1"/>
        <rFont val="方正小标宋简体"/>
        <charset val="134"/>
      </rPr>
      <t>扶风县</t>
    </r>
    <r>
      <rPr>
        <u/>
        <sz val="20"/>
        <color theme="1"/>
        <rFont val="方正小标宋简体"/>
        <charset val="134"/>
      </rPr>
      <t xml:space="preserve"> 2020 </t>
    </r>
    <r>
      <rPr>
        <sz val="20"/>
        <color theme="1"/>
        <rFont val="方正小标宋简体"/>
        <charset val="134"/>
      </rPr>
      <t>年度脱贫攻坚项目库汇总表</t>
    </r>
  </si>
  <si>
    <t>序号</t>
  </si>
  <si>
    <t>项目类型</t>
  </si>
  <si>
    <t>项目
个数</t>
  </si>
  <si>
    <t>项目预算总投资</t>
  </si>
  <si>
    <t>合计</t>
  </si>
  <si>
    <t>1.财政专项扶贫资金</t>
  </si>
  <si>
    <t>2.其他财政资金</t>
  </si>
  <si>
    <t>3.地方债务资金</t>
  </si>
  <si>
    <t>4.易地扶贫搬迁资金</t>
  </si>
  <si>
    <t>5.定点扶贫资金</t>
  </si>
  <si>
    <t>6.东西部协作资金</t>
  </si>
  <si>
    <t>7.社会捐赠资金</t>
  </si>
  <si>
    <t>8.银行贷款资金</t>
  </si>
  <si>
    <t>9.群众自筹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</si>
  <si>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</si>
  <si>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</si>
  <si>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</si>
  <si>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</si>
  <si>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</si>
  <si>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</si>
  <si>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</si>
  <si>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</si>
  <si>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</si>
  <si>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</si>
  <si>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</si>
  <si>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</si>
  <si>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</si>
  <si>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</si>
  <si>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</si>
  <si>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</si>
  <si>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</si>
  <si>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</si>
  <si>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</si>
  <si>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</si>
  <si>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</si>
  <si>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</si>
  <si>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</si>
  <si>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</si>
  <si>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</si>
  <si>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</si>
  <si>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</si>
  <si>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</si>
  <si>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</si>
  <si>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</si>
  <si>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</si>
  <si>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</si>
  <si>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</si>
  <si>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</si>
  <si>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</si>
  <si>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</si>
  <si>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</si>
  <si>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</si>
  <si>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</si>
  <si>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</si>
  <si>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</si>
  <si>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</si>
  <si>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</si>
  <si>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</si>
  <si>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</si>
  <si>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</si>
  <si>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</si>
  <si>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</si>
  <si>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</si>
  <si>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</si>
  <si>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</si>
  <si>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6.其他</t>
  </si>
  <si>
    <t>十二、村公共服务</t>
  </si>
  <si>
    <t>1.规划保留的村小学改造</t>
  </si>
  <si>
    <t>2.标准化卫生室</t>
  </si>
  <si>
    <t>3.幼儿园建设</t>
  </si>
  <si>
    <t>4.村级文化活动广场</t>
  </si>
  <si>
    <t>十三、项目管理费</t>
  </si>
  <si>
    <t>注：残疾人两项归属于“特困人员救助”栏目</t>
  </si>
  <si>
    <t>附件2</t>
  </si>
  <si>
    <t xml:space="preserve">扶风县  2020 年度脱贫攻坚项目库明细表 </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</si>
  <si>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</si>
  <si>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</si>
  <si>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</si>
  <si>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</si>
  <si>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</si>
  <si>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</si>
  <si>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</si>
  <si>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</si>
  <si>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</si>
  <si>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</si>
  <si>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</si>
  <si>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</si>
  <si>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</si>
  <si>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</si>
  <si>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</si>
  <si>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</si>
  <si>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</si>
  <si>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</si>
  <si>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备注</t>
  </si>
  <si>
    <t>镇/办</t>
  </si>
  <si>
    <t>村/社区</t>
  </si>
  <si>
    <t>其中：财政专项扶贫资金</t>
  </si>
  <si>
    <t>其中：除财政专项扶贫资金外的资金</t>
  </si>
  <si>
    <t>小计</t>
  </si>
  <si>
    <t>中央</t>
  </si>
  <si>
    <t>省级</t>
  </si>
  <si>
    <t>市级</t>
  </si>
  <si>
    <t>县级</t>
  </si>
  <si>
    <t>1.其他财政资金</t>
  </si>
  <si>
    <t>2.地方债务资金</t>
  </si>
  <si>
    <t>3.易地扶贫搬迁资金</t>
  </si>
  <si>
    <t>4.定点扶贫资金</t>
  </si>
  <si>
    <t>5.东西部协作资金</t>
  </si>
  <si>
    <t>6.社会捐赠资金</t>
  </si>
  <si>
    <t>7.银行贷款资金</t>
  </si>
  <si>
    <t>8.群众自筹</t>
  </si>
  <si>
    <t>户数
(户)</t>
  </si>
  <si>
    <t>人数
（人）</t>
  </si>
  <si>
    <t>总 计</t>
  </si>
  <si>
    <t>1</t>
  </si>
  <si>
    <t>2020年午井镇九官村60亩大棚蔬菜种植项目</t>
  </si>
  <si>
    <t>新建36米*9米大棚120座；铺设管网1300米，出水桩43个等设施。</t>
  </si>
  <si>
    <t>午井镇</t>
  </si>
  <si>
    <t>九官村</t>
  </si>
  <si>
    <t>2020年</t>
  </si>
  <si>
    <t>农业农村局</t>
  </si>
  <si>
    <t>葛永岐</t>
  </si>
  <si>
    <t>巩固提升项目</t>
  </si>
  <si>
    <t>是</t>
  </si>
  <si>
    <t>否</t>
  </si>
  <si>
    <t>发展贫困村集体经济</t>
  </si>
  <si>
    <t>建立长期稳定村集体经济收入来源</t>
  </si>
  <si>
    <t>农业局</t>
  </si>
  <si>
    <t>2</t>
  </si>
  <si>
    <t>2020年午井镇九官村30亩设施樱桃建设项目</t>
  </si>
  <si>
    <t>新建80米*18米设施单拱单模大棚10座，铺设5米宽240米长砂石路，配套供电设施；引进优质樱桃苗木1200株。</t>
  </si>
  <si>
    <t>3</t>
  </si>
  <si>
    <t>2020年午井镇官坡村设施蔬菜大棚建设项目</t>
  </si>
  <si>
    <t>新建20个蔬菜大棚共1.6万平方米，铺设低压暗管300米及低压线路1000米。</t>
  </si>
  <si>
    <t>官坡村</t>
  </si>
  <si>
    <t>4</t>
  </si>
  <si>
    <t>2020年午井镇午井村有机肥加工厂建设项目</t>
  </si>
  <si>
    <t>新建有机肥生产线1条，加工车间2500平方米，配套环保工程。</t>
  </si>
  <si>
    <t>午井村</t>
  </si>
  <si>
    <t>5</t>
  </si>
  <si>
    <t>2020年午井镇四户村设施火龙果基地建设项目</t>
  </si>
  <si>
    <t>新建600平方米日光温室12座；新打200米机井1眼，蓄水池50立方米，铺设砂石路720平方米；配套首部系统和电力系统各1套；新建包装车间及库房840平方米。</t>
  </si>
  <si>
    <t>四户村</t>
  </si>
  <si>
    <t>6</t>
  </si>
  <si>
    <t>2020年午井镇高望寺村简易水肥一体化建设项目</t>
  </si>
  <si>
    <t>实施简易水肥一条化工程610亩。</t>
  </si>
  <si>
    <t>高望寺村</t>
  </si>
  <si>
    <t>7</t>
  </si>
  <si>
    <t>2020年午井镇高望寺村脱毒组培苗木繁育项目</t>
  </si>
  <si>
    <t>新建温室大棚1万平方米配降温加温设备、遮阳、保温棉被及防草地布；新打200米机井1眼配电力设备，实施滴灌；新建组培室600平方米，购仪器及培养架、380伏50千瓦备用发电机1台。</t>
  </si>
  <si>
    <t>8</t>
  </si>
  <si>
    <t>2020年杏林镇西坡村元宝枫示范园建设项目</t>
  </si>
  <si>
    <t>在大沟组集中流转土地，栽植米径3cm元宝枫100亩。</t>
  </si>
  <si>
    <t>杏林镇</t>
  </si>
  <si>
    <t>西坡村</t>
  </si>
  <si>
    <t>资产收益分红</t>
  </si>
  <si>
    <t>9</t>
  </si>
  <si>
    <t>2020年杏林镇杏林村元宝枫示范园建设项目</t>
  </si>
  <si>
    <t>在北街组集中流转土地，栽植米径2cm元宝枫200亩。</t>
  </si>
  <si>
    <t>杏林村</t>
  </si>
  <si>
    <t>10</t>
  </si>
  <si>
    <t>2020年杏林镇杨家沟村大樱桃园建设项目</t>
  </si>
  <si>
    <t>新发展200亩大樱桃园，引进优质樱桃苗木2.2万株，实施智能水肥一体化200亩。</t>
  </si>
  <si>
    <t>杨家沟村</t>
  </si>
  <si>
    <t>11</t>
  </si>
  <si>
    <t>2020年绛帐镇凤鸣村花粉加工生产项目</t>
  </si>
  <si>
    <t>新建花粉加工生产线1条，生产车间500平方米；购置花粉烘干柜及检测设备；配电柜2套，车间内配电箱1个，低压线路380米。</t>
  </si>
  <si>
    <t>绛帐镇</t>
  </si>
  <si>
    <t>凤鸣村</t>
  </si>
  <si>
    <t>12</t>
  </si>
  <si>
    <t>2020年绛帐镇前进村果蔬产业基地项目</t>
  </si>
  <si>
    <t>新建400平方米双膜二代拱棚草莓、蔬菜种植大棚40座。</t>
  </si>
  <si>
    <t>前进村</t>
  </si>
  <si>
    <t>13</t>
  </si>
  <si>
    <t>2020年绛帐镇西渠村猕猴桃联村物流配送基地建设项目</t>
  </si>
  <si>
    <t>新建6000吨冷藏库1座，猕猴桃加工车间5000平方米，办公1200平方米；购猕猴桃周转筐21个，1.8吨叉车10台，托盘8400个，猕猴桃分拣线1条，苹果分拣线1条；配800KVA变压器1台，50KVA变压器1台，水泥硬化5000平方米；购置30亩。</t>
  </si>
  <si>
    <t xml:space="preserve"> 绛帐镇</t>
  </si>
  <si>
    <t>西渠村</t>
  </si>
  <si>
    <t>14</t>
  </si>
  <si>
    <t>2020年天度镇强家村甜柿子园建设项目</t>
  </si>
  <si>
    <t>新建甜柿子园206亩，引进优质苗木1.65万株；实施智能水肥一体化，提供产、供、销及技术服务。</t>
  </si>
  <si>
    <t>天度镇</t>
  </si>
  <si>
    <t>强家村</t>
  </si>
  <si>
    <t>15</t>
  </si>
  <si>
    <t>2020年召公镇三头村肉牛场建设项目</t>
  </si>
  <si>
    <t>引进100头犊牛；新建牛棚1000平方米，青贮窖900立方米；新建化粪池120立方米；配套水电设施。</t>
  </si>
  <si>
    <t>召公镇</t>
  </si>
  <si>
    <t>三头村</t>
  </si>
  <si>
    <t>16</t>
  </si>
  <si>
    <t>2020年城关街道黄甫村温室大棚建设项目</t>
  </si>
  <si>
    <t>新建日光温室大棚20座，配钢架、大小塑料膜、棉被，卷帘机及水电设施。</t>
  </si>
  <si>
    <t>城关街道</t>
  </si>
  <si>
    <t>黄甫村</t>
  </si>
  <si>
    <t>17</t>
  </si>
  <si>
    <t>2020年城关街道小留村猕猴桃园建设项目</t>
  </si>
  <si>
    <t>引进优质猕猴桃苗2.2万株新建200亩；实施智能水肥一体化工程；购立柱8800套。</t>
  </si>
  <si>
    <t>小留村</t>
  </si>
  <si>
    <t>18</t>
  </si>
  <si>
    <t>2020年城关街道扶乾村樱桃园建设项目</t>
  </si>
  <si>
    <t>新发展80亩引进9000株；新打180米机井1眼及配套；实施水肥一体化80亩；</t>
  </si>
  <si>
    <t>扶乾村</t>
  </si>
  <si>
    <t>19</t>
  </si>
  <si>
    <t>2020年法门镇杜城村柿饼加工厂建设项目</t>
  </si>
  <si>
    <t>建设柿饼加工厂房1000平方米，场地水泥硬化300平方米；购削皮机10个、烘干机、打包机、抽风机及包装设施；购周转筐、挂柿夹，钢绳、防晒网、防鸟网。</t>
  </si>
  <si>
    <t>法门镇</t>
  </si>
  <si>
    <t>杜城村</t>
  </si>
  <si>
    <t>20</t>
  </si>
  <si>
    <t>2020年法门镇齐村村猕猴桃园建设项目</t>
  </si>
  <si>
    <t>引进优质猕猴桃苗1.1万株；购水泥柱4000个，铁丝2000千克，横杆1500个；
新打机井1眼配水泵、井房、线路、变压器；实施水肥一体化工程；购拖拉机80马力1辆、小型拖拉机2辆。</t>
  </si>
  <si>
    <t>齐村村</t>
  </si>
  <si>
    <t>21</t>
  </si>
  <si>
    <t>2020年法门镇农林村花椒加工厂建设项目</t>
  </si>
  <si>
    <t>新建彩钢瓦房200平方米、加工厂房500平方米；购烤床、烤炉、精选机、手推车、周转筐、包装袋设施设备；硬化晒场1000平方米。</t>
  </si>
  <si>
    <t>农林村</t>
  </si>
  <si>
    <t>22</t>
  </si>
  <si>
    <t>2020年法门镇新镇区扶贫工厂项目</t>
  </si>
  <si>
    <t>占地3亩新建加工、交易中心及钢构厂房共3500平方米，配套水、电等设施。</t>
  </si>
  <si>
    <t>新镇区</t>
  </si>
  <si>
    <t>23</t>
  </si>
  <si>
    <t>2020年城关街道西管村白皮松苗木繁育建设项目</t>
  </si>
  <si>
    <t>新发展200亩白皮松苗木，引进优质白皮松苗木4.4万株；新打200米机井1眼，铺设砂石路1500米、低压暗管1600米；购小型拖拉机2台，植保机械4台；开展技术培训2场次。</t>
  </si>
  <si>
    <t>西官村</t>
  </si>
  <si>
    <t>24</t>
  </si>
  <si>
    <t>2020年法门镇云塘村苹果园建设项目</t>
  </si>
  <si>
    <t>新发展200亩苹果园，引进华硕、中秋王苹果良种2.6万株；实施水肥智能一体化工程200亩；购置栽植立柱4400根，钢丝20吨。</t>
  </si>
  <si>
    <t>云塘村</t>
  </si>
  <si>
    <t>25</t>
  </si>
  <si>
    <t>2020年法门镇刘家村中药材初加工建设项目</t>
  </si>
  <si>
    <t>新建加工车间1200平方米，硬化1200平方米；购烘干切片机、烤箱、打包机、脱皮机等11台件，新建化验室及设备。</t>
  </si>
  <si>
    <t>刘家村</t>
  </si>
  <si>
    <t>26</t>
  </si>
  <si>
    <t>2020年杏林镇东坡村元宝枫示范园建设项目</t>
  </si>
  <si>
    <t>新发展35亩元宝枫，引进5180株苗及滴灌设施。</t>
  </si>
  <si>
    <t>东坡村</t>
  </si>
  <si>
    <t>27</t>
  </si>
  <si>
    <t>2020年杏林镇杏林村猕猴桃园建设项目</t>
  </si>
  <si>
    <t>新发展猕猴桃200亩，引进3万株，实施水肥一体化工程；购水泥立柱及软网。</t>
  </si>
  <si>
    <t>28</t>
  </si>
  <si>
    <t>2020年法门镇云岭村黄桃、苹果、深加工基地项目</t>
  </si>
  <si>
    <r>
      <rPr>
        <sz val="12"/>
        <color theme="1"/>
        <rFont val="仿宋_GB2312"/>
        <charset val="134"/>
      </rPr>
      <t>购置新型清洗、去核、去皮设备；全自动灌装设备（称重+提升输送机+防护栏+楼梯+进出输送机）；封口、杀菌、包装机等设备；建设黄桃苹果储存冷库300</t>
    </r>
    <r>
      <rPr>
        <sz val="12"/>
        <color theme="1"/>
        <rFont val="宋体"/>
        <charset val="134"/>
      </rPr>
      <t>㎡</t>
    </r>
    <r>
      <rPr>
        <sz val="12"/>
        <color theme="1"/>
        <rFont val="仿宋_GB2312"/>
        <charset val="134"/>
      </rPr>
      <t>；安装消防系统（包括防火罐、灭火器、监控室等）；水处理及管网 。</t>
    </r>
  </si>
  <si>
    <t>云岭村</t>
  </si>
  <si>
    <t>29</t>
  </si>
  <si>
    <t>2020年法门杏林召公镇贫困村高标准农田建设项目</t>
  </si>
  <si>
    <t>新建4.9万亩高标准农田，其中高效节水2万亩。</t>
  </si>
  <si>
    <t>法门镇杏林镇召公镇</t>
  </si>
  <si>
    <t>/</t>
  </si>
  <si>
    <t>自主发展脱贫</t>
  </si>
  <si>
    <t>改善生产条件</t>
  </si>
  <si>
    <t>30</t>
  </si>
  <si>
    <t>2020年绛帐镇城关街道贫困村新增千亿斤粮食生产能力规划田间工程建设项目</t>
  </si>
  <si>
    <t>衬砌及修复渠道900米、新打机井3眼及配套设施，修复5座并配备井房及潜水泵；新建砂石道路19千米；实施土壤肥力提升增加3万亩。</t>
  </si>
  <si>
    <t>绛帐镇城关街道</t>
  </si>
  <si>
    <t>31</t>
  </si>
  <si>
    <t>2020年城关街道王家台村标准化生猪养殖场建设项目</t>
  </si>
  <si>
    <t>新建年出栏1万头生猪养殖场，建设标准化猪舍7500平方米，饲料库仓1000平方米，化粪池2000立方米，购置无害化生猪处理设施1套，配水电路基础设施。</t>
  </si>
  <si>
    <t>王家台村</t>
  </si>
  <si>
    <t>2020年农林村百美民宿配套项目</t>
  </si>
  <si>
    <t>民俗产品展示空间200平方米：展示当地风俗文化农林牧业产品，旅游对外宣传；游客接待中心200平方米；停车场6000平方米；乡间文化议事厅1500平方米：废弃小学改建-戏台、手工场所、互动中心；公共卫生间；村民记忆休憩广场200平方米：利用村内宅前闲置场地进行设计。</t>
  </si>
  <si>
    <t>张万峰</t>
  </si>
  <si>
    <t>0917-5256213</t>
  </si>
  <si>
    <t>发展休闲旅游</t>
  </si>
  <si>
    <t>通过发展休闲旅游业增加贫困户稳定收入</t>
  </si>
  <si>
    <t>扶风县2020年森林生态效益补偿</t>
  </si>
  <si>
    <t>对涉及967户贫困户，0.87万亩的生态公益林进行补偿</t>
  </si>
  <si>
    <t>法门、天度</t>
  </si>
  <si>
    <t>扶风县林业局</t>
  </si>
  <si>
    <t>李震</t>
  </si>
  <si>
    <t>增加贫困户收益</t>
  </si>
  <si>
    <t>为1398户贫困户退耕还林林补助11.33万元。</t>
  </si>
  <si>
    <t>林业局</t>
  </si>
  <si>
    <t>扶风县2020年退耕还林补助</t>
  </si>
  <si>
    <t>对涉及29户贫困户，741亩退耕还林地进行补助</t>
  </si>
  <si>
    <t>为29户贫困户补偿公益林补助6.67万元。</t>
  </si>
  <si>
    <t>2020年扶风县贫困户生产发展项目</t>
  </si>
  <si>
    <t>对贫困户新发展产业进行补助。</t>
  </si>
  <si>
    <t>全县</t>
  </si>
  <si>
    <t>县扶贫办</t>
  </si>
  <si>
    <t>李向利</t>
  </si>
  <si>
    <t>产业扶持脱贫</t>
  </si>
  <si>
    <t>扶持贫困户发展产业</t>
  </si>
  <si>
    <t>扶贫办</t>
  </si>
  <si>
    <t>扶风县2020年度贫困劳动力转移就业交通费补贴</t>
  </si>
  <si>
    <t>对贫困劳动力实现稳定转移就业且签订1年以上劳动合同的，按照就业地域的不同，给予100-500元的转移就业交通费补贴</t>
  </si>
  <si>
    <t>全县各镇街</t>
  </si>
  <si>
    <t>扶风县人社局</t>
  </si>
  <si>
    <t>杨永奇</t>
  </si>
  <si>
    <t>通过发放转移就业交通费补贴，鼓励引导贫困劳动力外出就业，实现稳定增收。</t>
  </si>
  <si>
    <t>投入25万元以上，给予1200以上名贫困劳动力交通补贴，有效减轻贫困劳动力工作、生活负担。</t>
  </si>
  <si>
    <t>人社局</t>
  </si>
  <si>
    <t>扶风县2020年度贫困劳动力一次性创业补贴</t>
  </si>
  <si>
    <t>对首次创办小微企业或从事个体经营。且所创办企业或个体工商户自工商登记注册之日起正常运营6个月以上的贫困劳动力给予3000元的一次性创业补贴</t>
  </si>
  <si>
    <t>通过发放贫困人员一次性创业补贴，进一步激发贫困劳动力自主创业热情，带动就业。</t>
  </si>
  <si>
    <t>入12万元以上，给予40名贫困创业户补贴，鼓励带动200人以上贫困劳动力实现就业。</t>
  </si>
  <si>
    <t>扶风县2020年村镇工厂和就业扶贫基地一次性岗位补贴</t>
  </si>
  <si>
    <t>村镇工厂（就业扶贫基地）每吸纳一名建档立卡贫困劳动力就业、且签订不低于一年期限的劳动合同，给予工厂1000(500)元的一次性岗位补贴</t>
  </si>
  <si>
    <t>通过发放一次性岗位补贴，鼓励引导企业吸纳贫困劳动力就业，实现稳定增收。</t>
  </si>
  <si>
    <t>对全县认定就业扶贫村镇工厂和就业扶贫基地吸纳贫困人员给予每人500-1000元的一次性岗位补贴，鼓励引导企业吸纳贫困人员就业</t>
  </si>
  <si>
    <t>扶风县2020年度贫困人员一次性求职补贴</t>
  </si>
  <si>
    <t>贫困劳动力实现转移就业的且与用人单位签订不低于1年的劳动合同的，给予每人500元的一次性求职补贴，每人每年可享受一次。</t>
  </si>
  <si>
    <t>通过发放补贴，鼓励引导贫困人员外出就业，实现稳定增收。</t>
  </si>
  <si>
    <t>投入10万元以上，给予贫困劳动力一次性求职补贴，鼓励引导200名以上贫困劳动力实现就业。</t>
  </si>
  <si>
    <t>扶风县2020年度贫困劳动力技能培训补贴</t>
  </si>
  <si>
    <t>贫困人员参加80课时以上短期培训或者创业培训，并经考核合格的，按照培训专业的分类、学员培训后是否实现就业创业，给予开展培训的机构最高不超过2000元/人的培训补贴。参加3个月以上中长期培训并实现就业的，给予培训机构4500元/人的补贴。</t>
  </si>
  <si>
    <t>通过培训，使有培训、就业意愿的贫困人员掌握一技之长。</t>
  </si>
  <si>
    <t>开展技能培训，使800名以上贫困劳动力掌握就业技能，推进稳定就业</t>
  </si>
  <si>
    <t>扶风县2020年度贫困劳动力培训生活交通费补贴</t>
  </si>
  <si>
    <t>凡参加80课时以上免费就业创业培训的贫困人员，且连续培训10天以上，每人每天给予50元的生活和交通费补贴，每年只能享受一次；不足80课时（10天）的，每人每天给予20元的生活和交通费补贴。</t>
  </si>
  <si>
    <t>通过发放贫困人员培训生活交通费补贴，鼓励引导贫困劳动力积极参与技能培训，通过培训掌握一技之长，实现就业和稳定就业</t>
  </si>
  <si>
    <t>减轻贫困人员生活负担鼓励引导800名以上贫困劳动力积极参与技能培训，掌握就业技能</t>
  </si>
  <si>
    <t>2020年扶风县农民实用技术培训</t>
  </si>
  <si>
    <t>在全县8个镇（街）主要对各镇街有劳动能力、从事产业发展、农业生产经营的农村建档立卡贫困劳动力。</t>
  </si>
  <si>
    <t>扶风县扶贫办</t>
  </si>
  <si>
    <t>能力提升</t>
  </si>
  <si>
    <t>提升劳动技能</t>
  </si>
  <si>
    <t>1.贫困人口护林员</t>
  </si>
  <si>
    <t>扶风县2020年聘用生态护林员</t>
  </si>
  <si>
    <t>选聘258名建档立卡贫困户担任生态护林员</t>
  </si>
  <si>
    <t>为贫困户提供公益岗位，增加贫困户稳定收入。</t>
  </si>
  <si>
    <t>为258名贫困户提供公益岗位，增加稳定收入</t>
  </si>
  <si>
    <t>2.贫困人口护路员</t>
  </si>
  <si>
    <t>扶风县2020年度农村基础设施管护人员补贴</t>
  </si>
  <si>
    <t>设立贫困人员护路员岗位，对每一名护路员给予700元/月的补贴。</t>
  </si>
  <si>
    <t>基础设施管护人员全部由贫困劳动力担任，每人每月补助700元，实现稳定增收脱贫</t>
  </si>
  <si>
    <t>通过落实公益岗位安置政策，使119名就业困难贫困劳动力能够获得稳定工资收入。</t>
  </si>
  <si>
    <t>3.贫困人口护水员</t>
  </si>
  <si>
    <t>设立贫困人员护水员岗位，对每一名护路员给予700元/月的补贴。</t>
  </si>
  <si>
    <t>通过落实公益岗位安置政策，使就业困难贫困劳动力能够获得稳定工资收入。</t>
  </si>
  <si>
    <t>4.贫困人口保洁员</t>
  </si>
  <si>
    <t>在每个村民小组设立贫困人员保洁员岗位，每一名保洁员给予600元/月的补贴。</t>
  </si>
  <si>
    <t>通过落实公益岗位安置政策，使1123名贫困劳动力能够获得稳定工资收入。</t>
  </si>
  <si>
    <t>5.其他贫困人口公益性岗位</t>
  </si>
  <si>
    <t>设立公厕管理员、文化体育设施管理员、农村幸福院保洁员岗位，给予每人700元/月的补贴。</t>
  </si>
  <si>
    <t>通过落实公益岗位安置政策，使257名就业困难贫困劳动力能够获得稳定工资收入。</t>
  </si>
  <si>
    <t>2020年扶风县雨露计划培训</t>
  </si>
  <si>
    <t>计划对600名中职、高职在校建档立卡贫困家庭学生进行补助，每生补助3000元</t>
  </si>
  <si>
    <t>扶持贫困学生完成学业</t>
  </si>
  <si>
    <t>2020年扶风县学前幼儿生活费补助项目</t>
  </si>
  <si>
    <t>计划资助学前建档立卡学生</t>
  </si>
  <si>
    <t>县教体局</t>
  </si>
  <si>
    <t>许存君</t>
  </si>
  <si>
    <t>解决“两不愁三保障”项目</t>
  </si>
  <si>
    <t>减少教育开支</t>
  </si>
  <si>
    <t>扶持1450名贫困幼儿完成学业</t>
  </si>
  <si>
    <t>教体局</t>
  </si>
  <si>
    <t>2020年扶风县学前一年免保教费项目</t>
  </si>
  <si>
    <t>扶持2000名贫困幼儿完成学业</t>
  </si>
  <si>
    <t>2020年扶风县义务教育阶段家庭经济困难学生生活费补助项目</t>
  </si>
  <si>
    <t>计划资助义务教育阶段建档立卡学生</t>
  </si>
  <si>
    <t>扶持5500名贫困学生完成学业</t>
  </si>
  <si>
    <t>2020年扶风县普通高中国家助学金项目</t>
  </si>
  <si>
    <t>计划资助普通高中建档立卡学生</t>
  </si>
  <si>
    <t>扶持1350名贫困学生完成学业</t>
  </si>
  <si>
    <t>2020年扶风县中职免学费项目</t>
  </si>
  <si>
    <t>计划资助中职建档立卡学生</t>
  </si>
  <si>
    <t>扶持1000名贫困学生完成学业</t>
  </si>
  <si>
    <t>2020年扶风县中职国家助学金项目</t>
  </si>
  <si>
    <t>扶持360名贫困学生完成学业</t>
  </si>
  <si>
    <t>2020年宝鸡市高等教育入学救助项目</t>
  </si>
  <si>
    <t>计划资助建档立卡高校新生</t>
  </si>
  <si>
    <t>扶持300名贫困学生完成学业</t>
  </si>
  <si>
    <t>2020年扶风县“泛海助学行动”项目</t>
  </si>
  <si>
    <t>扶持180名贫困学生完成学业</t>
  </si>
  <si>
    <t>2020年中央彩票公益金润雨计划项目</t>
  </si>
  <si>
    <t>资助建档立卡高校新生</t>
  </si>
  <si>
    <t>扶持170名贫困学生完成学业</t>
  </si>
  <si>
    <t>2020年扶风县中高职学生扶贫助学补助项目</t>
  </si>
  <si>
    <t>计划资助中高职建档立卡学生</t>
  </si>
  <si>
    <t>扶持350名贫困学生完成学业</t>
  </si>
  <si>
    <t>2020年扶风县贫困人口补贴参加合作医疗</t>
  </si>
  <si>
    <t>资助建档立卡贫困人口50852人参加合作医疗。</t>
  </si>
  <si>
    <t>扶风县</t>
  </si>
  <si>
    <t>县医疗保障局</t>
  </si>
  <si>
    <t>董军峰</t>
  </si>
  <si>
    <t>减轻医疗费用支出</t>
  </si>
  <si>
    <t>全县建档立卡贫困人口100%参加合作医疗，确保医疗有保障</t>
  </si>
  <si>
    <t>医保局</t>
  </si>
  <si>
    <t>2020年扶风县贫困人口参加大病保险</t>
  </si>
  <si>
    <t>全县建档立卡贫困户，按人均55元从合疗基金中提取用于大病报销。</t>
  </si>
  <si>
    <t>全县建档立卡贫困人口100%参加大病保险，报销比例不低于65%</t>
  </si>
  <si>
    <t>2020年扶风县医疗救助项目</t>
  </si>
  <si>
    <t>建档立卡贫困户、低保户、五保户享受医疗救助报销。</t>
  </si>
  <si>
    <t>全县建档立卡贫困人口住院费用，经基本医疗保险、大病保险、医疗救助报销后，合规费用报销比率不低于80%。</t>
  </si>
  <si>
    <t>2020年扶贫小额信贷贷款贴息项目</t>
  </si>
  <si>
    <t>为1662户共4500万元贴息300万元。</t>
  </si>
  <si>
    <t>金融扶贫</t>
  </si>
  <si>
    <t>为贫困户扶贫小额信贷贴息</t>
  </si>
  <si>
    <t>2020年互助资金小额信贷贴息项目</t>
  </si>
  <si>
    <t>为全县互助资金协会贫困户小额信贷贴息。</t>
  </si>
  <si>
    <t>为贫困户会员借款贴息</t>
  </si>
  <si>
    <t>2020年法门镇建和村饮水安全巩固提升工程</t>
  </si>
  <si>
    <t>户表改造智能水表安装等配套设施870套。</t>
  </si>
  <si>
    <t>建和村</t>
  </si>
  <si>
    <t>扶风县水利局</t>
  </si>
  <si>
    <t>李水林</t>
  </si>
  <si>
    <t>通过改善进户供水设施，提高121户贫困户供水保障率。</t>
  </si>
  <si>
    <t>改善该村870户3624人的供水设施，提高了供水保障率，便于工程管理，保障生产生活用水，提高满意度。</t>
  </si>
  <si>
    <t>水利局</t>
  </si>
  <si>
    <t>2020年法门镇姚家村饮水安全巩固提升工程</t>
  </si>
  <si>
    <t>户表改造智能水表安装等配套设施600套。</t>
  </si>
  <si>
    <t>姚家村</t>
  </si>
  <si>
    <t>通过改善进户供水设施，提高83户贫困户供水保障率。</t>
  </si>
  <si>
    <t>改善该村600户2100人的供水设施，提高了供水保障率，便于工程管理，保障生产生活用水，提高满意度。</t>
  </si>
  <si>
    <t>2020年法门镇云岭村饮水安全巩固提升工程</t>
  </si>
  <si>
    <t>更换水泵2台，改造水厂一座。</t>
  </si>
  <si>
    <t>通过改善进户供水设施，提高39户贫困户生活用水质量。</t>
  </si>
  <si>
    <t>改善该村1735户供水设施，提高了水质和供水保障率，，方便了群众生活，提高满意度。</t>
  </si>
  <si>
    <t>2020年天度镇集中供水饮水安全巩固提升工程工程</t>
  </si>
  <si>
    <t>管理房两间，日常9项水质检测设备1套。户表改造智能水表安装等配套设施2300套，配套附属设施。</t>
  </si>
  <si>
    <t>天度村、永平村、强家村</t>
  </si>
  <si>
    <t>通过改善进户供水设施和水质监测设备，提高290户贫困户供水保障率和水质。</t>
  </si>
  <si>
    <t>改善该村8183人的供水设施，提高了水质和供水保障率，方便了群众生活，提高满意度。</t>
  </si>
  <si>
    <t>2020年杏林镇西坡村饮水安全巩固提升工程</t>
  </si>
  <si>
    <t>户表改造智能水表安装等配套设施800套，配套附属设施，配水管网16KM 。</t>
  </si>
  <si>
    <t>通过改善进户供水设施和管网，提高152户贫困户供水保障率。</t>
  </si>
  <si>
    <t>改善该村800户3150人的供水设施，提高了供水保障率，便于工程管理，保障生产生活用水，提高满意度。</t>
  </si>
  <si>
    <t>2020年杏林镇马席村饮水安全巩固提升工程</t>
  </si>
  <si>
    <t>维修打机井1眼，水泵1套，户表改造智能水表安装等配套设施1020套及附属设施</t>
  </si>
  <si>
    <t>马席村</t>
  </si>
  <si>
    <t>通过改善进户供水设施和管网，提高99户贫困户水质、水量和供水保障率。</t>
  </si>
  <si>
    <t>改善该村1020户3236人的供水设施，提高了供水保障率，便于工程管理，保障生产生活用水，提高满意度。</t>
  </si>
  <si>
    <t>2020年段家镇区水厂饮水安全巩固提升工程</t>
  </si>
  <si>
    <t>户表改造智能水表安装等配套设施1200套，闸阀20个，消毒设施一套。</t>
  </si>
  <si>
    <t>段家镇</t>
  </si>
  <si>
    <t>段家村、昝樊村</t>
  </si>
  <si>
    <t>通过改善进户供水设施，提高129户贫困户供水质量。</t>
  </si>
  <si>
    <t>改善该村1200户4026人的供水设施，提高了供水保障率，便于工程管理，保障生产生活用水，提高满意度。</t>
  </si>
  <si>
    <t>2020年城关街道聂堡村背水坡组 饮水安全巩固提升工程</t>
  </si>
  <si>
    <t>新打机井1眼，配套水泵1台套。</t>
  </si>
  <si>
    <t>城关街道办</t>
  </si>
  <si>
    <t>聂堡村</t>
  </si>
  <si>
    <t>通过改善进户供水设施，提高3户贫困户供水质、水量。</t>
  </si>
  <si>
    <t>改善该村24户124人的供水设施，提高了水质和供水保障率，保障生产生活用水，提高满意度。</t>
  </si>
  <si>
    <t>2020年城关街道王家台村饮水安全巩固提升工程</t>
  </si>
  <si>
    <t>唐2、3西1、2、3组：重新铺设管网5公里，户表改造智能水表安装等配套设施221套。</t>
  </si>
  <si>
    <t>通过改善进户供水设施及管网，提高23户贫困户供水保障率。</t>
  </si>
  <si>
    <t>改善该村221户894人的供水设施，提高了供水保障率，便于工程管理，保障生产生活用水，提高满意度。</t>
  </si>
  <si>
    <t>2020年城关街道新店饮水安全巩固提升工程</t>
  </si>
  <si>
    <t>机井1眼，水泵1台套，消毒设施1台套，管网25公里，户表改造智能水表安装等配套设施1732套。</t>
  </si>
  <si>
    <t>原峪村、黄铺村</t>
  </si>
  <si>
    <t>通过改善进户供水设施，提高257户贫困户水质、水量和供水保障率。</t>
  </si>
  <si>
    <t>改善该村1732户6953人的供水设施，提高了供水水质和保障率，便于工程管理，保障生产生活用水，提高满意度。</t>
  </si>
  <si>
    <t>2020年午井镇午井村饮水安全巩固提升工程</t>
  </si>
  <si>
    <t>户表改造智能水表安装等配套设施320套.</t>
  </si>
  <si>
    <t>通过改善进户供水设施，提高191户贫困户供水保障率。</t>
  </si>
  <si>
    <t>改善该村320户1187人的供水设施，提高了供水保障率，便于工程管理，保障生产生活用水，提高满意度。</t>
  </si>
  <si>
    <t>2020年扶风县农村居民最低生活保障项目</t>
  </si>
  <si>
    <t>为全县3500户10000人农村建档立卡贫困户发放最低生活保障金</t>
  </si>
  <si>
    <t>扶风县民政局</t>
  </si>
  <si>
    <t>闫志斌</t>
  </si>
  <si>
    <t>按标准每月发放最低生活保障金，保障低保贫困户最低生活</t>
  </si>
  <si>
    <t>为3500户10000人贫困户提供最低生活保障</t>
  </si>
  <si>
    <t>民政局</t>
  </si>
  <si>
    <t>2020年扶风县农村特困人员救助供养项目</t>
  </si>
  <si>
    <t>对全县180名集中供养、500名分散供养农村特困人员进行救助供养</t>
  </si>
  <si>
    <t>对农村特困人员进行供养，保障特困人员基本生活</t>
  </si>
  <si>
    <t>对180名特困人员进行集中供养、500名特困人员进行分散供养</t>
  </si>
  <si>
    <t>2020年扶风县残疾人护理补贴项目</t>
  </si>
  <si>
    <t>为全县农村790名一级残疾人、1900名二级残疾人发放护理费</t>
  </si>
  <si>
    <t>为贫困重度残疾人发放护理费，减轻其家庭护理负担</t>
  </si>
  <si>
    <t>为790名一级残疾人、1900名二级残疾人护理费</t>
  </si>
  <si>
    <t>2020年扶风县残疾人生活补贴项目</t>
  </si>
  <si>
    <t>为全县农村150名残疾儿童、5300名残疾成人发放生活补贴</t>
  </si>
  <si>
    <t>为贫困残疾人发放生活补贴，改善其基本生活条件</t>
  </si>
  <si>
    <t>为150名残疾儿童、5300名残疾成人发放生活补贴</t>
  </si>
  <si>
    <t>1.参加城乡居民基本养老保险</t>
  </si>
  <si>
    <t>扶风县2020年度贫困劳动力养老保险扶贫补助</t>
  </si>
  <si>
    <t>对参加城乡居民基本养老保险的重度残疾贫困人员，每人每年补助100元，一般未脱贫人员，每人每年补助50元</t>
  </si>
  <si>
    <t>通过发放贫困劳动力养老保险扶贫补助，减轻贫困劳户缴费负担，扩大贫困贫困劳动力政策享受覆盖面</t>
  </si>
  <si>
    <t>落实1365名贫困户缴费补助，推进贫困劳动力政策落实覆盖面，减轻贫困人员生活负担，促进脱贫攻坚。</t>
  </si>
  <si>
    <t>2020年扶风县农村困境儿童基本生活补贴项目</t>
  </si>
  <si>
    <t>对全县120名农村建档立卡贫困困境儿童发放基本生活补贴</t>
  </si>
  <si>
    <t>为贫困儿童发放基本生活补贴，保障贫困困境儿童基本生活</t>
  </si>
  <si>
    <t>保障120名贫困困境儿童发放基本生活</t>
  </si>
  <si>
    <t>2020年扶风县农村孤儿生活费、监护费项目</t>
  </si>
  <si>
    <t>为全县20名农村孤儿发放生活费、监护费</t>
  </si>
  <si>
    <t>发放孤儿生活费、监护费，保障孤儿基本生活</t>
  </si>
  <si>
    <t>为20名农村孤儿发放生活费、监护费</t>
  </si>
  <si>
    <t>2020年扶风县急难贫困家庭临时救助项目</t>
  </si>
  <si>
    <t>为全县400户1250人农村急难贫困家庭发放临时救助</t>
  </si>
  <si>
    <t>为急难贫困家庭发放临时性救助，确保其遭遇意外时的基本生活</t>
  </si>
  <si>
    <t>为400户1250人急难贫困家庭发放临时救助</t>
  </si>
  <si>
    <t>2020年召公镇聚粮村通组水泥路建设工程</t>
  </si>
  <si>
    <t>灵东组—宝鸡峡渠岸水泥路建设工程0.5公里，路基宽度5米。混凝土路面宽度4.5米,厚度不小于18公分</t>
  </si>
  <si>
    <t>聚良村</t>
  </si>
  <si>
    <t>扶风县交通运输局</t>
  </si>
  <si>
    <t>刘满忠</t>
  </si>
  <si>
    <t>0917-5211247</t>
  </si>
  <si>
    <t>改善生产生活条件</t>
  </si>
  <si>
    <t>方便群众生产生活及出行,受益贫困人口957人</t>
  </si>
  <si>
    <t>交通局</t>
  </si>
  <si>
    <t>2020年杏林镇东坡村通组水泥路建设工程</t>
  </si>
  <si>
    <t>台东组通组水泥路建设工程0.8公里，路基宽度5米，混凝土路面宽度4.5米,厚度不小于18公分</t>
  </si>
  <si>
    <t>方便群众生产生活及出行,受益贫困人口458人</t>
  </si>
  <si>
    <t>2020年绛帐镇西渠村通组水泥路建设工程</t>
  </si>
  <si>
    <t>柳店组通组水泥路建设工程0.75公里，路基宽度5米，混凝土路面宽度4.5米,厚度不小于18公分</t>
  </si>
  <si>
    <t>方便群众生产生活及出行,受益贫困人口1026人</t>
  </si>
  <si>
    <t>2020年绛帐镇牛蹄村通组水泥路建设工程</t>
  </si>
  <si>
    <t>八组、九组通组水泥路建设工程1公里，路基宽度5米，混凝土路面宽度4.5米,厚度不小于18公分</t>
  </si>
  <si>
    <t>牛蹄村</t>
  </si>
  <si>
    <t>0917-5211248</t>
  </si>
  <si>
    <t>方便群众生产生活及出行,受益贫困人口788人</t>
  </si>
  <si>
    <t>2020年法门镇云岭村通组水泥路建设工程</t>
  </si>
  <si>
    <t>东桥组通组水泥路建设0.7公里，路基宽度5米，混凝土路面宽度4.5米,厚度不小于18公分</t>
  </si>
  <si>
    <t>方便群众生产生活及出行,受益贫困人口798人</t>
  </si>
  <si>
    <t>西窑组通组水泥路建设0.4公里，路基宽度5米，混凝土路面宽度4.5米,厚度不小于18公分</t>
  </si>
  <si>
    <t>2020年法门镇众合村通组水泥路建设工程</t>
  </si>
  <si>
    <t>杜南沟组通组水泥路建设1公里，路基宽度5米，混凝土路面宽度4.5米,厚度不小于18公分</t>
  </si>
  <si>
    <t>众合村</t>
  </si>
  <si>
    <t>方便群众生产生活及出行,受益贫困人口1519人</t>
  </si>
  <si>
    <t>杜东组通组水泥路建设1公里，路基宽度5米，混凝土路面宽度4.5米,厚度不小于18公分</t>
  </si>
  <si>
    <t>2020年法门镇冯家村通组水泥路提升改造工程</t>
  </si>
  <si>
    <t>冯家村新开路加宽1米，建设长度0.8公里，混凝土路面,厚度不小于18公分</t>
  </si>
  <si>
    <t>冯家村</t>
  </si>
  <si>
    <t>方便群众生产生活及出行,受益贫困人口857人</t>
  </si>
  <si>
    <t>2020年绛帐镇大营村通组水泥路建设工程</t>
  </si>
  <si>
    <t>大营村二组、九组及东西片连接路建设工程0.9公里，路基宽度5米，混凝土路面宽度4.5米,厚度不小于18公分</t>
  </si>
  <si>
    <t>大营村</t>
  </si>
  <si>
    <t>方便群众生产生活及出行,受益贫困人口549人</t>
  </si>
  <si>
    <t>2020年绛帐镇仵康村通组水泥路建设工程</t>
  </si>
  <si>
    <t>仵康村永康组水泥路工程3.4公里、永康—南仵—牛仓水泥路建设工程1.25公里，路基宽度5米，混凝土路面宽度4.5米,厚度不小于18公分</t>
  </si>
  <si>
    <t>仵康村</t>
  </si>
  <si>
    <t>方便群众生产生活及出行,受益贫困人口451人</t>
  </si>
  <si>
    <t>2020年绛帐镇凤鸣村通组水泥路建设工程</t>
  </si>
  <si>
    <t>凤鸣村一组、二组、中坡组水泥路建设工程3.69公里，路基宽度5米，混凝土路面宽度4.5米,厚度不小于18公分</t>
  </si>
  <si>
    <t>方便群众生产生活及出行,受益贫困人口432人</t>
  </si>
  <si>
    <t>西渠村五组—西宝中线水泥路建设工程0.8公里，路基宽度5米，混凝土路面宽度4.5米,厚度不小于18公分</t>
  </si>
  <si>
    <t>方便群众生产生活及出行,受益贫困人口369人</t>
  </si>
  <si>
    <t>2020年绛帐镇前进村通组水泥路建设工程</t>
  </si>
  <si>
    <t>前进村水泥路建设工程2.65公里，路基宽度5米，混凝土路面宽度4.5米,厚度不小于18公分</t>
  </si>
  <si>
    <t>方便群众生产生活及出行,受益贫困人口132人</t>
  </si>
  <si>
    <t>2020年绛帐镇远将村通组水泥路建设工程</t>
  </si>
  <si>
    <t>远将村水泥路建设工程2.5公里，路基宽度5米，混凝土路面宽度4.5米,厚度不小于18公分</t>
  </si>
  <si>
    <t>远将村</t>
  </si>
  <si>
    <t>方便群众生产生活及出行,受益贫困人口557人</t>
  </si>
  <si>
    <t>2020年王家台村水泥道路硬化项目</t>
  </si>
  <si>
    <t>对王家台村唐二组至五郡村水库的连接路长820米，宽4米。进行水泥硬化</t>
  </si>
  <si>
    <t>王军</t>
  </si>
  <si>
    <t>方便我村群众生产生活，有利于贫困户产业发展。</t>
  </si>
  <si>
    <t>解决11个村民小组542户群众生产及出行困难。</t>
  </si>
  <si>
    <t>发改局</t>
  </si>
  <si>
    <t>2020年韩家窑村水泥道路硬化项目</t>
  </si>
  <si>
    <t>对韩家窑村上沟组2300米、孙家山组1400米连接路长3700米，宽4米，进行水泥硬化</t>
  </si>
  <si>
    <t>韩家窑村</t>
  </si>
  <si>
    <t>王琦</t>
  </si>
  <si>
    <t>解决8个村民小组613户群众生产及出行困难。</t>
  </si>
  <si>
    <t>2020年高望寺村水泥道路硬化项目</t>
  </si>
  <si>
    <t>涉及五组断头路水泥硬化道路100米</t>
  </si>
  <si>
    <t>张炳利</t>
  </si>
  <si>
    <t>通过基础设施改造，提升村民生产生活环境</t>
  </si>
  <si>
    <t>2020年城关街道办黄埔村雪桃基地水泥路建设工程</t>
  </si>
  <si>
    <t>雪桃基地水泥路建设0.35公里，路基宽度5米，混凝土路面宽度4.5米,厚度不小于18公分</t>
  </si>
  <si>
    <t>县交通运输局</t>
  </si>
  <si>
    <t>解决农产品销售运输问题</t>
  </si>
  <si>
    <t>为农产品生产、销售提供运输保障,受益贫困人口931人</t>
  </si>
  <si>
    <t>2020年法门镇农林村水泥路建设工程</t>
  </si>
  <si>
    <r>
      <rPr>
        <sz val="12"/>
        <rFont val="仿宋_GB2312"/>
        <charset val="134"/>
      </rPr>
      <t>西</t>
    </r>
    <r>
      <rPr>
        <sz val="12"/>
        <rFont val="宋体"/>
        <charset val="134"/>
      </rPr>
      <t>垚</t>
    </r>
    <r>
      <rPr>
        <sz val="12"/>
        <rFont val="仿宋_GB2312"/>
        <charset val="134"/>
      </rPr>
      <t>花椒园水泥路建设0.55公里，路基宽度5米，混凝土路面宽度4.5米,厚度不小于18公分</t>
    </r>
  </si>
  <si>
    <t>为农产品生产、销售提供运输保障,受益贫困人口951人</t>
  </si>
  <si>
    <t>2020年案板村砂石生产路项目</t>
  </si>
  <si>
    <t>砂石生产道路7个小组3900米。3米宽</t>
  </si>
  <si>
    <t>案板村</t>
  </si>
  <si>
    <t>城关街道办事处</t>
  </si>
  <si>
    <r>
      <rPr>
        <sz val="12"/>
        <color theme="1"/>
        <rFont val="仿宋_GB2312"/>
        <charset val="134"/>
      </rPr>
      <t>覆盖</t>
    </r>
    <r>
      <rPr>
        <sz val="12"/>
        <color theme="1"/>
        <rFont val="仿宋_GB2312"/>
        <charset val="0"/>
      </rPr>
      <t>130</t>
    </r>
    <r>
      <rPr>
        <sz val="12"/>
        <color theme="1"/>
        <rFont val="仿宋_GB2312"/>
        <charset val="134"/>
      </rPr>
      <t>户贫困户，改善周边群众生产生活条件，解决群众出行、生产困难。</t>
    </r>
  </si>
  <si>
    <t xml:space="preserve">改善解决周边群众生产、田间耕作困难，增加农业收入。
</t>
  </si>
  <si>
    <t>2020年八岔村配套生产路项目</t>
  </si>
  <si>
    <t>配套生产路4个小组砂石路(宽4米)1600米</t>
  </si>
  <si>
    <t>八岔村</t>
  </si>
  <si>
    <t>覆盖43户贫困户，改善周边群众生产生活条件、生产困难。</t>
  </si>
  <si>
    <t>2020年扶乾村田间砂石路铺设项目</t>
  </si>
  <si>
    <t>铺设村田间砂石路5个村民小组共计8300米，4米宽，扶乾三组2400米，扶乾四、五组3100米，殷家二组1500米，殷家东、西组1400米。</t>
  </si>
  <si>
    <t>覆盖136户贫困户，改善群众生产生活条件，解决群众生产困难。</t>
  </si>
  <si>
    <t>2020年黄甫村砂石路硬化项目建设</t>
  </si>
  <si>
    <t>雪桃基地砂石路200米，4米宽，其他砂石路硬化18288米；其中长3770米，宽3.5米，长7428米，宽4米，长6760米，宽3米，其中前一组砂石路长1140米，宽3.5米；前二组砂石路长1250米，宽3.5米；前三组砂石路长1710米，宽3.5米；长120米，宽4米；上嘴组砂石路长3600米，宽3米；长200米，宽4米，后北组砂石路长1680米，宽3米；后南组砂石路长740米，宽3米；两寺头组砂石路长740米，宽3米；秦一组砂石路长2760米，宽4米；秦二组砂石路长1060米，宽4米；黄甫村设施蔬菜大棚地基砂石路长540米，宽4米；秦三组砂石路长2748米宽4米；</t>
  </si>
  <si>
    <t>覆盖153户贫困户，改善周边群众生产生活条件。</t>
  </si>
  <si>
    <t>解决群众生产、生活困难</t>
  </si>
  <si>
    <t>2020年王家台村砂石路硬化</t>
  </si>
  <si>
    <t>11个小组3000米砂石路，4米宽</t>
  </si>
  <si>
    <t>解决11个村民小组542户群众生产及困难。</t>
  </si>
  <si>
    <t>2020年五郡村生产路生产路铺设砂石</t>
  </si>
  <si>
    <t>12个小组生产路小组砂石路(宽4米)1600米</t>
  </si>
  <si>
    <t>五郡村</t>
  </si>
  <si>
    <t>覆盖118户贫困户，改善周边群众生产生活条件、解决群众出行、生产困难。</t>
  </si>
  <si>
    <t>2020年小留村生产路砂石化项目</t>
  </si>
  <si>
    <t>7个村民小组4米宽道路砂石化7700米</t>
  </si>
  <si>
    <t>覆盖87户贫困户，改善周边群众生产生活条件、解决群众出行、生产困难。</t>
  </si>
  <si>
    <t>2020年原峪村砂石路建设</t>
  </si>
  <si>
    <t>上西组楞上145米;西原峪组1007米;姚西组315米;姚东组320米：上东组300米;合计长2087米，宽4米。</t>
  </si>
  <si>
    <t>原峪村</t>
  </si>
  <si>
    <t>覆盖72户贫困户，改善周边群众生产生活条件、解决群众出行、生产困难。</t>
  </si>
  <si>
    <t>2020年峪村村砂石路项目</t>
  </si>
  <si>
    <t>8个村民小组共修建砂石化道路长11000米，宽4米生产路</t>
  </si>
  <si>
    <t>峪村村</t>
  </si>
  <si>
    <t>改善全村村民生产生活条件</t>
  </si>
  <si>
    <t>解决村民生产生活困难</t>
  </si>
  <si>
    <t>2020年聂堡村砂石路</t>
  </si>
  <si>
    <t>砂石路11个小组砂石路(宽4米6000米</t>
  </si>
  <si>
    <t>改变生产出行，为11个小组发展产业和高效农业提供便利。</t>
  </si>
  <si>
    <t>每户年人均增1000元。</t>
  </si>
  <si>
    <t>2020年西渠村生产道路</t>
  </si>
  <si>
    <t>田间砂石路3000米。</t>
  </si>
  <si>
    <t>倪卫东</t>
  </si>
  <si>
    <t>改善群众生产生活基础条件</t>
  </si>
  <si>
    <t>2020年远将村生产道路</t>
  </si>
  <si>
    <t>红卫三组新修砂石路400米（生产路）</t>
  </si>
  <si>
    <t>改善群众出行基础条件并安全生产</t>
  </si>
  <si>
    <t>2020年大营村生产道路</t>
  </si>
  <si>
    <t>田间砂石路4500米：二组200米，三组600米，四组400米，五组300米，七组900米，八组200米，九组200米，十组400米，十一组700米，十二组600米。</t>
  </si>
  <si>
    <t>改善群众生产条件</t>
  </si>
  <si>
    <t>2020年侯李村田间道理</t>
  </si>
  <si>
    <t>田间道路硬化5450米，其中李东组500米、下西组1300米、章前组1750米、赵家窑组1300米、侯家组600米，宽4米，厚度15厘米</t>
  </si>
  <si>
    <t>侯李村</t>
  </si>
  <si>
    <t>提高机械化设备耕种条件</t>
  </si>
  <si>
    <t>2020年晁留村田间道路</t>
  </si>
  <si>
    <t>田间道路硬化2000米，其中东堡组、巩村组田间道路砂石硬化2000米，宽4米，厚度15厘米</t>
  </si>
  <si>
    <t>晁留村</t>
  </si>
  <si>
    <t>2020年鲁马村田间道路</t>
  </si>
  <si>
    <t>田间道路硬化8700米，其中郭家组3000米、隽家组3500米、沟源组2200米、宽4米，厚度15厘米</t>
  </si>
  <si>
    <t>鲁马村</t>
  </si>
  <si>
    <t>2020年南阳村田间道路</t>
  </si>
  <si>
    <t>田间道路硬化9120米，其中闫东组500米、焦家组800米、闫西组1000米、闫中组300米、吕家组2000米、杨西组820米、柳后组700米、王家庄1200米、杨东300米、柳东1500米，宽4米，厚度15厘米</t>
  </si>
  <si>
    <t>南阳村</t>
  </si>
  <si>
    <t>2020年下寨村田间道路</t>
  </si>
  <si>
    <t>田间道路硬化5000米，其中下南组1500米、赵家沟组1500米、下西组1000米、下中组1000米，宽4米，厚度15厘米</t>
  </si>
  <si>
    <t>下寨村</t>
  </si>
  <si>
    <t>2020年西坡村生产道路建设项目</t>
  </si>
  <si>
    <t>砂石路1500米，宽3米，过路管9处：西一上组600米，过路管2处;三家堡组400米，过路管5处、西三上组500米，过路管1处、大沟组500米，过路管1处。</t>
  </si>
  <si>
    <t>陈海刚</t>
  </si>
  <si>
    <t>5377347</t>
  </si>
  <si>
    <t>产业基础设施提升</t>
  </si>
  <si>
    <t>解决群众出行难、生产难问题。</t>
  </si>
  <si>
    <t>2020年马席村生产道路建设项目</t>
  </si>
  <si>
    <t>砂石路3700米，宽3米：席西组1500米、马家沟组700米、马家台组1500米,过路管10处。</t>
  </si>
  <si>
    <t>2020年杨家沟村生产道路建设项目</t>
  </si>
  <si>
    <t>王上组庄南-老机井段砂石路500米，过路管8处。</t>
  </si>
  <si>
    <t>2020年良峪村年生产道路建设项目</t>
  </si>
  <si>
    <t>砂石路3570米，宽3米：伏家堡组600米，王家组1270米，村部医疗站-剧场路50米，下侯组240米，中唐组410米，下刘组1000米。过路管22处。</t>
  </si>
  <si>
    <t>良峪村</t>
  </si>
  <si>
    <t>2020年长命寺村生产道路建设项目</t>
  </si>
  <si>
    <t>砂石路3400米，宽3米：进西组2300米，前颜组400米，北王组300米，早杨组400米。过路管4处。前颜三支渠生产桥一座，五斗生产桥1座</t>
  </si>
  <si>
    <t>长命寺村</t>
  </si>
  <si>
    <t>2020年新庄村新上组生产道路建设项目</t>
  </si>
  <si>
    <t>新上组新修田间砂石路3000米</t>
  </si>
  <si>
    <t>新庄村</t>
  </si>
  <si>
    <t>张军强</t>
  </si>
  <si>
    <t>2020年新庄村新西组生产道路建设项目</t>
  </si>
  <si>
    <t>新西组新修田间砂石路2000米</t>
  </si>
  <si>
    <t>2020年聚粮村段村组生产道路建设项目</t>
  </si>
  <si>
    <t>段村组新修砂石路2000米</t>
  </si>
  <si>
    <t>2020年聚粮村刘场组生产道路建设项目</t>
  </si>
  <si>
    <t>刘场组新修砂石路1900米</t>
  </si>
  <si>
    <t>刘场组新修砂石路1500米，灵西组500米</t>
  </si>
  <si>
    <t>2020年聚粮村穆家组生产道路建设项目</t>
  </si>
  <si>
    <t>穆家组新修砂石路1500米，海家组1500米</t>
  </si>
  <si>
    <t>32</t>
  </si>
  <si>
    <t>2020年聚粮村灵东组生产道路建设项目</t>
  </si>
  <si>
    <t>灵东组新修砂石路1000米</t>
  </si>
  <si>
    <t>33</t>
  </si>
  <si>
    <t>2020年后董村生产道路建设项目</t>
  </si>
  <si>
    <t>毕一组新修砂石路1500米</t>
  </si>
  <si>
    <t>后董村</t>
  </si>
  <si>
    <t>34</t>
  </si>
  <si>
    <t>2020年后董村前董组生产道路建设项目</t>
  </si>
  <si>
    <t>前董组新修砂石路1000米，后董组700米</t>
  </si>
  <si>
    <t>35</t>
  </si>
  <si>
    <t>2020年后董村何家组生产道路建设项目</t>
  </si>
  <si>
    <t>何家组新修砂石路1200米</t>
  </si>
  <si>
    <t>36</t>
  </si>
  <si>
    <t>2020年后董村槐东组生产道路建设项目</t>
  </si>
  <si>
    <t>槐东组新修砂石路1000米</t>
  </si>
  <si>
    <t>37</t>
  </si>
  <si>
    <t>2020年吴家村生产道路建设项目</t>
  </si>
  <si>
    <t>东岭组新修砂石路500米，孙家组2000米</t>
  </si>
  <si>
    <t>吴家村</t>
  </si>
  <si>
    <t>38</t>
  </si>
  <si>
    <t>2020年吴家村毕家组生产道路建设项目</t>
  </si>
  <si>
    <t>毕家组新修砂石路3000米</t>
  </si>
  <si>
    <t>39</t>
  </si>
  <si>
    <t>2020年午井村田间生产路建设项目</t>
  </si>
  <si>
    <t>北庄1.2公里、后西0.7公里、董家塬0.6公里、北西0.5公里、董家河0.7公里，共3.7公里.</t>
  </si>
  <si>
    <t>40</t>
  </si>
  <si>
    <t>2020年高望寺村沙石田间道路建设项目</t>
  </si>
  <si>
    <t>沙石田间道路8710米，涉及一组200米，二组500米，三组200米，四组100米，黄家组730米，樊家组820米，赵家组600米，东一组300米，东二组270米，安西组1400米，南西组1750米，南东1600米，吊张240米</t>
  </si>
  <si>
    <t>41</t>
  </si>
  <si>
    <t>2020年四户村生产道路建设项目</t>
  </si>
  <si>
    <t>新修南街组田间砂石路0.8公里，路基宽5米，路面宽4米。</t>
  </si>
  <si>
    <t>42</t>
  </si>
  <si>
    <t>2020年贤原村砂石路建设项目</t>
  </si>
  <si>
    <t>一组200米、二组2500米、三组1000米、四组400米、五组500米六组2500米、梁老组700米贤西组500米、罗家组500米9个组共8.8公里。</t>
  </si>
  <si>
    <t>贤原村</t>
  </si>
  <si>
    <t>43</t>
  </si>
  <si>
    <t>2020年段家村田间砂石路</t>
  </si>
  <si>
    <t>新修田间砂石路宽4米，厚15厘米、共计770米。其中段家一组280米，大方二组220米，三组270米。</t>
  </si>
  <si>
    <t>段家村</t>
  </si>
  <si>
    <t>任军伟</t>
  </si>
  <si>
    <t>保障基础设施达到预期效果</t>
  </si>
  <si>
    <t>44</t>
  </si>
  <si>
    <t>2020年西河村田间砂石路</t>
  </si>
  <si>
    <t>新修田间砂石路宽宽4米，厚15厘米、共计5419米。其中西河一组800米，大方一组2010米、二组2010米；三组755米。</t>
  </si>
  <si>
    <t>西河村</t>
  </si>
  <si>
    <t>45</t>
  </si>
  <si>
    <t>2020年谷家寨村田间砂石路</t>
  </si>
  <si>
    <t>新修田间砂石路宽4米，厚15厘米、共计4910米。其中谷家一组350米，二组2200米、四组390米、五组550米、六组640米、七组780米。</t>
  </si>
  <si>
    <t>谷家寨村</t>
  </si>
  <si>
    <t>46</t>
  </si>
  <si>
    <t>2020年沟老村田间砂石路</t>
  </si>
  <si>
    <t>新修田间砂石路宽4米，厚15厘米、共计4000米，其中二组2100米，三组400米、四组500米、六组500米、九组500米</t>
  </si>
  <si>
    <t>沟老村</t>
  </si>
  <si>
    <t>47</t>
  </si>
  <si>
    <t>2020年云岭村生产道路建设项目</t>
  </si>
  <si>
    <t>田间沙石道路3500米。其中：云二组1000米、宽3米；东桥1500米、宽4米；北桥组1000米、宽4米；厚15厘米。</t>
  </si>
  <si>
    <t>48</t>
  </si>
  <si>
    <t>2020年刘家村生产道路建设项目</t>
  </si>
  <si>
    <t>田间沙石道路硬化 3532米。其中：房家1980米、刘家1552米，宽度4米，厚度15厘米。</t>
  </si>
  <si>
    <t>49</t>
  </si>
  <si>
    <t>2020年众和村生产道路建设项目</t>
  </si>
  <si>
    <t>田间沙石道路2500米。其中：王家组300米、杜西组200米、北庄组200米、周西组300米，宽4米，厚15厘米。</t>
  </si>
  <si>
    <t>众和村</t>
  </si>
  <si>
    <t>50</t>
  </si>
  <si>
    <t>2020年三驾村生产道路建设项目</t>
  </si>
  <si>
    <t>田间道路砂石道路1020米。其中：张家窑组170米、王吕组250米、毕家组130米、豆王窑组470米，宽4米，厚15厘米。</t>
  </si>
  <si>
    <t>三驾村</t>
  </si>
  <si>
    <t>51</t>
  </si>
  <si>
    <t>2020年姚家村生产道路建设项目</t>
  </si>
  <si>
    <t>田间沙石道路：姚东组2000米，宽4米，厚15厘米。</t>
  </si>
  <si>
    <t>52</t>
  </si>
  <si>
    <t>2020年马家村生产道路建设项目</t>
  </si>
  <si>
    <r>
      <rPr>
        <sz val="12"/>
        <color theme="1"/>
        <rFont val="仿宋_GB2312"/>
        <charset val="134"/>
      </rPr>
      <t>田间沙石路5300米，宽4米。其中桥东1200米，南陈1200米，马西600米，</t>
    </r>
    <r>
      <rPr>
        <sz val="12"/>
        <color theme="1"/>
        <rFont val="宋体"/>
        <charset val="134"/>
      </rPr>
      <t>垚</t>
    </r>
    <r>
      <rPr>
        <sz val="12"/>
        <color theme="1"/>
        <rFont val="仿宋_GB2312"/>
        <charset val="134"/>
      </rPr>
      <t>一600米，</t>
    </r>
    <r>
      <rPr>
        <sz val="12"/>
        <color theme="1"/>
        <rFont val="宋体"/>
        <charset val="134"/>
      </rPr>
      <t>垚</t>
    </r>
    <r>
      <rPr>
        <sz val="12"/>
        <color theme="1"/>
        <rFont val="仿宋_GB2312"/>
        <charset val="134"/>
      </rPr>
      <t>二600米，</t>
    </r>
    <r>
      <rPr>
        <sz val="12"/>
        <color theme="1"/>
        <rFont val="宋体"/>
        <charset val="134"/>
      </rPr>
      <t>垚</t>
    </r>
    <r>
      <rPr>
        <sz val="12"/>
        <color theme="1"/>
        <rFont val="仿宋_GB2312"/>
        <charset val="134"/>
      </rPr>
      <t>三600米，</t>
    </r>
    <r>
      <rPr>
        <sz val="12"/>
        <color theme="1"/>
        <rFont val="宋体"/>
        <charset val="134"/>
      </rPr>
      <t>垚</t>
    </r>
    <r>
      <rPr>
        <sz val="12"/>
        <color theme="1"/>
        <rFont val="仿宋_GB2312"/>
        <charset val="134"/>
      </rPr>
      <t>四500米。</t>
    </r>
  </si>
  <si>
    <t>马家村</t>
  </si>
  <si>
    <t>53</t>
  </si>
  <si>
    <t>2020年农林村生产道路建设项目</t>
  </si>
  <si>
    <t>田间沙石道路600米，宽4米。其中：中窑组300米；西韩坡组300米。</t>
  </si>
  <si>
    <t>54</t>
  </si>
  <si>
    <t>2020年云塘村生产道路建设项目</t>
  </si>
  <si>
    <t>田间沙石道路2330米。其中：下樊组长1400米，宽4米；樊西组930米，宽3米,厚15厘米。</t>
  </si>
  <si>
    <t>55</t>
  </si>
  <si>
    <t>2020年建和村生产道路建设项目</t>
  </si>
  <si>
    <t>田间沙石道路1230米。其中：韩中组500米、中东组300米、中西组430米，宽4米，厚15厘米。过桥涵洞管35米。</t>
  </si>
  <si>
    <t>56</t>
  </si>
  <si>
    <t>2020年黄堆村生产道路建设项目</t>
  </si>
  <si>
    <t>田间砂石道路1600米。其中：老西组600米、北东组、北西组350米、后街组550米、长畛组100米，宽4米，厚15厘米。</t>
  </si>
  <si>
    <t>黄堆村</t>
  </si>
  <si>
    <t>57</t>
  </si>
  <si>
    <t>2020年杜城村生产道路建设项目</t>
  </si>
  <si>
    <t>田间沙石道路1500米。其中：东韩组500米米、西韩组1000米，宽4米，厚15厘米。</t>
  </si>
  <si>
    <t>58</t>
  </si>
  <si>
    <t>2020年庄白村生产道路建设项目</t>
  </si>
  <si>
    <t>田间沙石道路2000米。其中：召陈组500米、任家组300米、李家组200米、白家组300米、刘家组200米、张家组200米、纸白组300米，宽4米，厚15厘米。</t>
  </si>
  <si>
    <t>庄白村</t>
  </si>
  <si>
    <t>59</t>
  </si>
  <si>
    <t>2020年冯家村生产道路建设项目</t>
  </si>
  <si>
    <t>田间沙石道路1100米。其中：南场组200米、线东组900米，宽4米，厚15厘米。</t>
  </si>
  <si>
    <t>60</t>
  </si>
  <si>
    <t>2020年齐村村生产道路建设项目</t>
  </si>
  <si>
    <t>田间沙石路2830米。其中：胡同组770米、召李组448米、上康组395米、匠杨组400米、孟家沟组150米、齐东组667米，宽4米，厚15厘米。</t>
  </si>
  <si>
    <t>2020年鲁马村组排水渠道</t>
  </si>
  <si>
    <t>村组排水沟共计7900米，其中王家组4000米、金咀组1100米、袁家组2800米</t>
  </si>
  <si>
    <t>提升贫困村村居环境</t>
  </si>
  <si>
    <t>改善村居环境</t>
  </si>
  <si>
    <t>2020年强家村组排水渠道</t>
  </si>
  <si>
    <t>村组排水沟共计5900米，其中下赵1900米，强西2500米，强南1500米</t>
  </si>
  <si>
    <t>2020年下寨村组排水渠道</t>
  </si>
  <si>
    <t>村组排水沟共计3900米，其中下西组1300米、西岭组1200米、中岭组1400米</t>
  </si>
  <si>
    <t>2020年西权村组排水渠道</t>
  </si>
  <si>
    <t>村组排水沟共计3500米，其中龙里组1700米、东吴组600米、权东组700米、权西组500米</t>
  </si>
  <si>
    <t>西权村</t>
  </si>
  <si>
    <t>2020年东坡村排水渠建设项目</t>
  </si>
  <si>
    <t>街道排水渠1015米，含盖板：台西组245米、庄北120米、台东420米、东北组130米、刘家底组100米。</t>
  </si>
  <si>
    <t>村居环境提升</t>
  </si>
  <si>
    <t>2020年西坡村排水渠建设项目</t>
  </si>
  <si>
    <t>街道排水渠2150米，含盖板：西三上700米，西一上800米，西二350米，苏家台300米。</t>
  </si>
  <si>
    <t>2020年马席村排水渠建设项目</t>
  </si>
  <si>
    <t>街道排水渠550米，含盖板：马西组350米，席西组200米。马西组盖板850米。席西组排水管道（波纹管）300米。</t>
  </si>
  <si>
    <t>2020年杨家沟村排水渠建设项目</t>
  </si>
  <si>
    <t>街道排水渠2900米，含盖板：任家沟、辛家台、田家台新庄1500米，任家堡1200米、杨东组200米。杨西组盖板700米。</t>
  </si>
  <si>
    <t>2020年长命寺村排水渠建设项目</t>
  </si>
  <si>
    <t>南一组排水渠800米,含盖板；小杨组排水渠900米，含盖板。污水处理系统2套：进西组1套，早杨组1套。</t>
  </si>
  <si>
    <t>2020年杏林村污水处理建设项目</t>
  </si>
  <si>
    <t>污水处理系统2套：北堡组1套，侯家堡组1套。</t>
  </si>
  <si>
    <t>2020年良峪村污水处理建设项目</t>
  </si>
  <si>
    <t>污水处理系统2套：唐家沟组1套，高齐王组1套。</t>
  </si>
  <si>
    <t>2020年新庄村排水渠建设项目</t>
  </si>
  <si>
    <t>新西组新修D40排水渠1700米，及加厚盖板</t>
  </si>
  <si>
    <t>改善出行条件</t>
  </si>
  <si>
    <t>2020年三头村排水渠建设项目</t>
  </si>
  <si>
    <t>三头新修D40排水渠2000米，及加厚盖板</t>
  </si>
  <si>
    <t>2020年聚粮村排水渠建设项目</t>
  </si>
  <si>
    <t>聚粮村海家组新修D40排水渠3900米加厚盖板3900米。</t>
  </si>
  <si>
    <t>聚粮村</t>
  </si>
  <si>
    <t>2020年后董村排水渠建设项目</t>
  </si>
  <si>
    <t>后董村新修D40排水渠，雷王1800米</t>
  </si>
  <si>
    <t>后董组D40排水渠400米，薛家组300米，桥头570米</t>
  </si>
  <si>
    <t>2020年吴家村排水渠建设项目</t>
  </si>
  <si>
    <t>吴家村东岭组新修D40排水渠400米，孙家组1500米，毕家组400米，加厚盖板2300米。</t>
  </si>
  <si>
    <t>2020年作里村排水渠建设项目</t>
  </si>
  <si>
    <t>作中组新修D40排水渠300米</t>
  </si>
  <si>
    <t>作里村</t>
  </si>
  <si>
    <t>2020年九官村环境治理建设项目</t>
  </si>
  <si>
    <t>新建带盖板40#水沟8160米、砌筑花坛宽1米长6220米</t>
  </si>
  <si>
    <t>2020年午井村环境治理项目</t>
  </si>
  <si>
    <t>西堡、西街、枣园、后西、后东组排水渠40#盖板6840米</t>
  </si>
  <si>
    <t>2020年高望寺村农村人居环境整治亮化工程项目</t>
  </si>
  <si>
    <t>新修40U型排水渠带盖板5600米，安上片分水闸至友谊餐厅两边排水渠1400米，安西组1200米，南东组300米；路灯360盏</t>
  </si>
  <si>
    <t>2020年强家沟村村居环境综合整治项目</t>
  </si>
  <si>
    <t>1.七个村民小组排水沟20公里；
2.七个村民小组门前花坛20公里。</t>
  </si>
  <si>
    <t>强家沟
村7个村
民小组</t>
  </si>
  <si>
    <t>2020年四户村农村人居环境整治项目</t>
  </si>
  <si>
    <t>新修东窑组1500米，西窑组1000米，田家组1000米。南场组1500米，南坡组1000米，南东组1000米，南西组1000米共计7个小组排水沟带盖板共8公里。</t>
  </si>
  <si>
    <t>2020年贤原村人居环境建设项目</t>
  </si>
  <si>
    <t xml:space="preserve">1.一组16盏二组36盏三组28盏四组24盏五组24盏梁新30盏贤西组55盏贤东组57盏罗家组30盏2.新建50立方水塔2座，50KVA变压器2台，井房2座及相关电力配套设施；3.街道水沟1100米；
</t>
  </si>
  <si>
    <t>2020年刘家村环境整治建设项目</t>
  </si>
  <si>
    <t>新修排水沟1000米，(带盖板)其中庞家150米，庞家坡570米，王家280米。</t>
  </si>
  <si>
    <t>完善人居设施，提升人居环境</t>
  </si>
  <si>
    <t>改善农村水生态环境及村容村貌，为群众营造干净整洁的居住环境。</t>
  </si>
  <si>
    <t>2020年众和村环境整治建设项目</t>
  </si>
  <si>
    <t>新修排水渠2120米（带盖板），地下管道200米。其中：斜里组渠加盖板1120米，北庄组渠加盖板500米，弓南组500米;周东组200米地下管道</t>
  </si>
  <si>
    <t>2020年三驾村环境整治建设项目</t>
  </si>
  <si>
    <t>建排污渠道950米带盖板。其中：张家组450米；毕家组500米。</t>
  </si>
  <si>
    <t>2020年姚家村环境整治建设项目</t>
  </si>
  <si>
    <t>新修排水渠3130米（带盖板）姚东组780米*D40，姚西组1670米，许东组680</t>
  </si>
  <si>
    <t>2020年齐村村环境整治建设项目</t>
  </si>
  <si>
    <t>排污渠道1850米、带盖板(齐二250米、张吴1600米。盖板厚度10CM）</t>
  </si>
  <si>
    <t>2020年农林村环境整治建设项目</t>
  </si>
  <si>
    <t>农林村排水管网共计4700米，其中村部十字到西窑沟公路排水渠730米，东窑组排水渠盖板270米（带盖板），东坡组、西坡组、辛家坡组、西窑排水渠（带盖板）共计3700米、栅格式化粪池一座，污水处理设施一座。</t>
  </si>
  <si>
    <t>2020年建和村环境整治建设项目</t>
  </si>
  <si>
    <t>修建街道排水渠800米（带盖板），其中冉家组250米、韩东组550米</t>
  </si>
  <si>
    <t>2020年黄堆村环境整治建设项目</t>
  </si>
  <si>
    <t>前街组修建污水管道1600米</t>
  </si>
  <si>
    <t>2020年杜城村环境整治建设项目</t>
  </si>
  <si>
    <t>排水渠7900米（带盖板）其中：东韩组2000米；西韩组1400米；南庄组1200米；阁北组500米；阁南组700米；阁中组1400米；辛家组700米，</t>
  </si>
  <si>
    <t>2020年杜城村东韩组环境整治建设项目</t>
  </si>
  <si>
    <t>东韩组污水螺纹管网300米</t>
  </si>
  <si>
    <t>2020年云岭村环境整治建设项目</t>
  </si>
  <si>
    <t>东桥组公路两侧排水管网加盖板2000米</t>
  </si>
  <si>
    <t>2020年冯家村环境整治建设项目</t>
  </si>
  <si>
    <t>排污渠8320米（带盖板），其中夏家组2600米、老堡组1000米、北场组1500米、上古阳组450米、线东组、线西组1900米、线上组870米</t>
  </si>
  <si>
    <t>2020年白龙村环境整治建设项目</t>
  </si>
  <si>
    <t>衬砌30渠道1000米（带盖板）,其中墩东组300米，赵西组400米，新庄组300米.</t>
  </si>
  <si>
    <t>白龙村</t>
  </si>
  <si>
    <t>2020年前进村污水处理项目</t>
  </si>
  <si>
    <t>铺设排污管网4940米。前进六七八九十组新修污水管网6210米(地埋暗管)、沉淀池3个。</t>
  </si>
  <si>
    <t>改善农村环境</t>
  </si>
  <si>
    <t>2020年仵康村污水处理项目</t>
  </si>
  <si>
    <t>建设仵康四组排污管网1500米，新建污水沉淀池1处。八组、九组排污管网2600米、八组修建污水沉淀池1处。</t>
  </si>
  <si>
    <t>全村污水管网共5807米（地埋暗管），北吕、虎王、红卫一组、二组各修沉淀池1个。</t>
  </si>
  <si>
    <t>2020年卢家村主干路排水项目</t>
  </si>
  <si>
    <t>卢家二三组主干路排水（地埋暗管）8000米。</t>
  </si>
  <si>
    <t>卢家村</t>
  </si>
  <si>
    <t>2020年大营村主干路排水项目</t>
  </si>
  <si>
    <t>大营一组主干路排水600米，九组主干路排水300米、十一组主干路排水300米。（地埋暗管）</t>
  </si>
  <si>
    <t>2020年凤鸣村主干路排水项目</t>
  </si>
  <si>
    <t>凤鸣二组主干路排水渠500米，加承重盖板。（40渠）</t>
  </si>
  <si>
    <t>2020年西渠村主干路排水项目</t>
  </si>
  <si>
    <t>新修街道排水渠（60）1950米，其中西渠二三组400米加承重盖板。</t>
  </si>
  <si>
    <t>7.小型农田水利</t>
  </si>
  <si>
    <t>2020年农田水利设施建设</t>
  </si>
  <si>
    <t>30U型渠6个小组4600米，拱桥23个</t>
  </si>
  <si>
    <t>覆盖148户贫困户，改善周边群众生产条件，解决农业灌溉问题，增加农业收入。</t>
  </si>
  <si>
    <t>该项目预期增收150万元左右</t>
  </si>
  <si>
    <t>2020年王家台村U型渠</t>
  </si>
  <si>
    <t>7个小组5400米40U型渠，32个过路桥</t>
  </si>
  <si>
    <t>改善我村水利条件，增加灌溉面积，有利于贫困户产业发展。</t>
  </si>
  <si>
    <t>解决7个村民小组1800亩农田灌溉难问题，提高土地效益。</t>
  </si>
  <si>
    <t>2020年五郡村40U型水渠</t>
  </si>
  <si>
    <t>12个村民小组共修建2000米40U型水渠),</t>
  </si>
  <si>
    <t>覆盖118户贫困户，改善周边群众生产生活条件、生产困难。</t>
  </si>
  <si>
    <t>解决11个村民小组农田灌溉难问题，提高土地效益。</t>
  </si>
  <si>
    <t>2020年小留村水利设施项目</t>
  </si>
  <si>
    <t>3个村民小组灌溉30U型渠1700米，拱桥10个</t>
  </si>
  <si>
    <t>覆盖41户贫困户，改善周边群众生产生活条件、生产困难。</t>
  </si>
  <si>
    <t>解决3个村民小组农田灌溉难问题，提高土地效益。</t>
  </si>
  <si>
    <t>2020年原峪村渠道维修</t>
  </si>
  <si>
    <t>40∪型渠：上东组167米，抖门6个 ; 桥1个，刘东组189米，出水口20个</t>
  </si>
  <si>
    <t>覆盖21户贫困户，改善周边群众生产生活条件、生产困难。</t>
  </si>
  <si>
    <t>解决上东组、刘东组农田灌溉难问题，提高土地效益。</t>
  </si>
  <si>
    <t>2020年西官村农田水利设施建设</t>
  </si>
  <si>
    <t>刘下组30U型渠200米，中堡组真空泵2个</t>
  </si>
  <si>
    <t>覆盖30户贫困户，改善周边群众生产条件，解决农业灌溉问题，，增加农业收入。</t>
  </si>
  <si>
    <t>覆盖30户贫困户，解决农业灌溉问题，增加农业收入。</t>
  </si>
  <si>
    <t>2020年城关街道峪村村水利设施项目</t>
  </si>
  <si>
    <t>9个村民小组共修建4750米灌溉30U型渠，95个拱桥</t>
  </si>
  <si>
    <t>解决村民浇地难问题</t>
  </si>
  <si>
    <t>为村民发展产业奠定基础。</t>
  </si>
  <si>
    <t>2020年聂堡村农田水渠</t>
  </si>
  <si>
    <t>农田水渠7个小组40u型渠4600米，40斗门10个，拱桥10个，</t>
  </si>
  <si>
    <t>改变3000亩土地生产条件，为65户贫困户发展产业提供便利</t>
  </si>
  <si>
    <t>2020年西渠村水利设施项目</t>
  </si>
  <si>
    <t>新打80米机井5眼、井房5座、水泵5个，衬砌渠道300米、管网1500米。</t>
  </si>
  <si>
    <t>提升农田设施条件，解决群众灌溉问题。</t>
  </si>
  <si>
    <t>2020年上宋村水利设施项目</t>
  </si>
  <si>
    <t>上权一组新修30u型渠1500米。（水利设施）</t>
  </si>
  <si>
    <t>上宋村</t>
  </si>
  <si>
    <t>2020年牛蹄村水利设施项目</t>
  </si>
  <si>
    <t>牛蹄十一组衬切u型渠600米、管灌600米、21个出水桩。</t>
  </si>
  <si>
    <t>2020年远将村水利设施项目</t>
  </si>
  <si>
    <t>红卫三组田间灌溉渠120米（U型渠）</t>
  </si>
  <si>
    <t>2020年前进村水利设施项目</t>
  </si>
  <si>
    <t>新打机井6眼，修建井房8座，水泵6个。</t>
  </si>
  <si>
    <t>2020年鲁马村农田水利设施项目</t>
  </si>
  <si>
    <t>30U型渠道共计13400米，其中、候豆组3400米、高庄组3000米、任家组2000米、赵家组5000米</t>
  </si>
  <si>
    <t>2020年南阳村农田水利设施项目</t>
  </si>
  <si>
    <t xml:space="preserve">30U型渠道共计7800米，其中焦家组300米，闫西1000米，闫中300米，吕家1000米，柳后600米，王家庄650米，杨东组450米，柳东2500米，柳西1000米。
</t>
  </si>
  <si>
    <t>2020年齐横村农田水利设施项目</t>
  </si>
  <si>
    <t>30U型渠道共计3500米，其中王村组3500米</t>
  </si>
  <si>
    <t>齐横村</t>
  </si>
  <si>
    <t>2020年东坡村农田水利设施建设项目</t>
  </si>
  <si>
    <t>东北组、孙下组、村大果园40U型1100米，生产桥5个。</t>
  </si>
  <si>
    <t>解决灌溉问题，增产增收</t>
  </si>
  <si>
    <t>2020年西坡村农田水利设施建设项目</t>
  </si>
  <si>
    <t>西三上组新打机井1眼，配套50水泵、井房1座，灌溉管网650米，出水桩22个，阀门井1个。</t>
  </si>
  <si>
    <t>2020年马席村农田水利设施建设项目</t>
  </si>
  <si>
    <t>马家台组30U型渠200米，马东组50U型渠400米。生产桥10座。</t>
  </si>
  <si>
    <t>2020年长命寺村农田水利设施建设项目</t>
  </si>
  <si>
    <t>进东组30U型渠600米，抽水站配套8寸水泵2台，带电柜，老机井配套4寸水泵1台，带电柜；村老机井配套4寸水泵1台，带电柜；前颜新打机井1眼，配套水泵、井房；南一组新打机井1眼，配套水泵、井房。抽水站配套10寸水泵1台、配套电柜；张东组机井配套4寸水泵1台，配套电柜；西王老机井配套水泵1台，带电柜；南一组40U型渠1000米，斗门3个，水站配套8寸水泵2台，带电柜；早杨老机井配套水泵1台，井房1座，带电柜，水站配套6寸水泵1台及配电柜。</t>
  </si>
  <si>
    <t>2020年新庄村2020年农田水利设施建设项目</t>
  </si>
  <si>
    <t>新西组新修D40渠道1500米，生产15座，斗门</t>
  </si>
  <si>
    <t>改善生产条件，自主发展脱贫</t>
  </si>
  <si>
    <t>新中组新修D50渠道1500米，生产10座，10斗门</t>
  </si>
  <si>
    <t>改善农业作物灌溉条件</t>
  </si>
  <si>
    <t>2020年三头村2019年农田水利设施建设项目</t>
  </si>
  <si>
    <t>新修D40渠道1000米，高填方渠道300米</t>
  </si>
  <si>
    <t>2020年聚粮村2020年农田水利设施建设项目</t>
  </si>
  <si>
    <t>段村组新修D60渠道2000米5座桥斗门10个</t>
  </si>
  <si>
    <t>龙王沟新修D40渠道560米，生产4座，斗门2</t>
  </si>
  <si>
    <t>2020年后董村2020年农田水利设施建设项目</t>
  </si>
  <si>
    <t>雷王组新D40渠道1500米，薛家350米，桥头150米</t>
  </si>
  <si>
    <t>大陈组新修D60渠道1400米，</t>
  </si>
  <si>
    <t>2020年吴家村2020年农田水利设施建设项目</t>
  </si>
  <si>
    <t>东岭组新修D40渠道1200米，王家组D40渠道1500米，吴家组D50渠道500米。生产桥40座，斗门10个，</t>
  </si>
  <si>
    <t>2020年作里村2020年农田水利设施建设项目</t>
  </si>
  <si>
    <t>作东组新修D40渠道3500米，张家组800米，生产桥30座，斗门10个</t>
  </si>
  <si>
    <t>2020年官坡村农田水利设施建设项目</t>
  </si>
  <si>
    <t>种西200米机井一眼、梁上200米机井一眼、梁下配套管网450米、石家组配套管网1500米、西窑组配套管网1500米、北沟配套管网1200米、南沟配套逛网1200米（每眼机井30万，群众自筹17万。管网每米配套100元）</t>
  </si>
  <si>
    <t>2020年午井村农田水利设施建设项目</t>
  </si>
  <si>
    <t>涉及南七组及后东、董家塬组新打机井9眼及其配套设施</t>
  </si>
  <si>
    <t>2020年高望寺村农田水利基本建设项目</t>
  </si>
  <si>
    <t>新修40U型渠道3600米，涉及五组200米，四组300米，南西1200米，南东900米，吊张1000米；直径100厘米管道16000米；水桩540个</t>
  </si>
  <si>
    <t>2020年四户村农田水利基本建设项目</t>
  </si>
  <si>
    <t>新打西窑组、南西组、南东组、西街组、南场组灌溉机井5眼及配套设施。新修西街组40U型灌溉渠800米。</t>
  </si>
  <si>
    <t>2020年贤原村农田水利基本建设项目</t>
  </si>
  <si>
    <t>1.新打190米深灌溉机井10眼、井房10座、变压器10台、高压线2000米、低压线600米、出水庄600个低压暗管10000米、2.二组1000米、四组500米、五组600米。</t>
  </si>
  <si>
    <t>2020年小寨村农田水利基本建设项目</t>
  </si>
  <si>
    <t>新建灌溉210米机井，水泵一台，变压器一台，高压线50米，低压线150米，井房一座灌溉管网3000米出水桩90个及配套设施</t>
  </si>
  <si>
    <t>小寨村</t>
  </si>
  <si>
    <t>每亩增加收入500元</t>
  </si>
  <si>
    <t>2020年九官村农田水利基本建设项目</t>
  </si>
  <si>
    <t>九官村（南官片）新打240米灌溉机井3眼，井房3座、水泵3台及配套设施</t>
  </si>
  <si>
    <t>2020年高望寺农田水利基本建设项目</t>
  </si>
  <si>
    <t>新打灌溉机井8眼，涉及二组、三组、四组、五组、安西组、黄家组、樊家组、吊张组，及配套设施；</t>
  </si>
  <si>
    <t>2020年谷家寨村农田水利设施建设项目</t>
  </si>
  <si>
    <t>谷家寨村二组D30渠300米，斗门2个。三组D30渠1040米，斗门6个、涵管2个。四组D30渠400米，斗门3个、涵管2个.五组D30渠150米，斗门3个、生产桥3个。六组D30渠900米，斗门3个、涵管4个、生产桥3个。七组D30渠4275米，D40渠386米、斗门3个、涵管4个、生产桥3个。溜槽6个27米。总计D30渠7065米，D40渠386米、斗43个、涵管17个、生产桥56个。</t>
  </si>
  <si>
    <t>2020年西河村农田水利设施建设项目</t>
  </si>
  <si>
    <t>西河村一组D40渠4440米，生产桥18个、涵管21个</t>
  </si>
  <si>
    <t>2020年沟老村农田水利设施建设项目</t>
  </si>
  <si>
    <t>沟老村二组D30渠3305米，斗门5个、涵管7个。</t>
  </si>
  <si>
    <t>2020年云岭村农田水利基本建设项目</t>
  </si>
  <si>
    <r>
      <rPr>
        <sz val="12"/>
        <color theme="1"/>
        <rFont val="仿宋_GB2312"/>
        <charset val="134"/>
      </rPr>
      <t>衬砌30渠道5500米,其中西</t>
    </r>
    <r>
      <rPr>
        <sz val="12"/>
        <color theme="1"/>
        <rFont val="宋体"/>
        <charset val="134"/>
      </rPr>
      <t>垚</t>
    </r>
    <r>
      <rPr>
        <sz val="12"/>
        <color theme="1"/>
        <rFont val="仿宋_GB2312"/>
        <charset val="134"/>
      </rPr>
      <t>组1500米，魏西组1000米，东桥组1500米，云西一组1500米，云西二组1300米</t>
    </r>
  </si>
  <si>
    <t>管道4500米、出水桩150个，阀门6个。其中云东组1500米、出水桩50个，云南组1500米、出水桩50个、魏东组1500米、出水桩50个.</t>
  </si>
  <si>
    <t>2020年众和村农田水利基本建设项目</t>
  </si>
  <si>
    <t>渠道4740米，斗门92个，桥17个。其中：周西组40渠500米，斗门10个，桥2个，聂家组40渠800米，斗门14个，桥3个，王家组40渠300米，斗门6个，桥1个，韩家组40渠640米，斗门12个，桥2个，斜里40渠1500米，斗门30个，桥5个，杜东40渠1000米，斗门20个，桥4个。</t>
  </si>
  <si>
    <t>暗管1900米，出水桩73个，50水泥管150米，阀门12个.其中：周西组500米，出水桩20个，杜西组500米，出水桩20个，杜西沟组300米，出水桩8个，北庄组100米，出水桩5个，韩家组50水泥管150米，弓召500米管道，20个出水桩。</t>
  </si>
  <si>
    <t>2020年三驾村农田水利基本建设项目</t>
  </si>
  <si>
    <t>安装管网2070米，出水桩69个,阀门10个。其中：周家组管网500米，出水桩17个；张家窑组管网150米，出水桩5个；侯家组管网150米，出水桩5个；王吕组管网600米，出水桩20个；豆王组管网670米，出水桩22个。</t>
  </si>
  <si>
    <t>2020年齐村村农田水利基本建设项目</t>
  </si>
  <si>
    <t>修建拱形桥5个（齐西组2个、张一组1个、齐二组2个）每个长4米宽0.5米。修建接水2处、堵水槽2个，规格40渠每个长7米。</t>
  </si>
  <si>
    <t>2020年农林村农田水利基本建设项目</t>
  </si>
  <si>
    <t>对引水洞进行防护，建沉淀池1座，从引水洞内到子牙岭3600米管道及盖板封闭；采用160＃PE管道进行封闭式引水。</t>
  </si>
  <si>
    <t>2020年建和村农田水利基本建设项目</t>
  </si>
  <si>
    <t>衬砌40U型渠道3260米，斗门20个，桥5座，管子35米。其中建西组1140米、周家窑组1200米、中东组800米、中西组120米</t>
  </si>
  <si>
    <t>衬砌30渠道3520米，40渠道600米，斗门13个，桥17座。其中：周家组渠道950米，桥2座，斗门1个；张家窑组渠道200米，桥1座；侯家组渠道550米，桥3座，斗门5个；王吕组渠道1000米，桥3座，斗门3个；毕家组渠道300米，桥2座；豆王组渠道660米，桥3座，斗门4个；豆王窑组渠道460米，桥3座。</t>
  </si>
  <si>
    <t>2020年冯家村农田水利基本建设项目</t>
  </si>
  <si>
    <t>衬砌30渠道2400米，斗门15个，桥7座。其中夏家组2000米，线东组250米，上古阳组150米。</t>
  </si>
  <si>
    <t>2020年项目管理费</t>
  </si>
  <si>
    <t>2020年扶贫专项资金项目管理费</t>
  </si>
  <si>
    <t>各镇街</t>
  </si>
  <si>
    <t>各村</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</si>
</sst>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00;[Red]0.00"/>
  </numFmts>
  <fonts count="40">
    <font>
      <sz val="11"/>
      <color theme="1"/>
      <name val="等线"/>
      <charset val="134"/>
      <scheme val="minor"/>
    </font>
    <font>
      <sz val="22"/>
      <color theme="1"/>
      <name val="方正小标宋简体"/>
      <charset val="134"/>
    </font>
    <font>
      <sz val="12"/>
      <color theme="1"/>
      <name val="仿宋_GB2312"/>
      <charset val="134"/>
    </font>
    <font>
      <sz val="12"/>
      <name val="仿宋_GB2312"/>
      <charset val="134"/>
    </font>
    <font>
      <sz val="12"/>
      <color rgb="FFFF0000"/>
      <name val="仿宋_GB2312"/>
      <charset val="134"/>
    </font>
    <font>
      <sz val="16"/>
      <name val="黑体"/>
      <charset val="134"/>
    </font>
    <font>
      <sz val="22"/>
      <name val="方正小标宋简体"/>
      <charset val="134"/>
    </font>
    <font>
      <sz val="12"/>
      <color theme="1"/>
      <name val="黑体"/>
      <charset val="134"/>
    </font>
    <font>
      <sz val="10"/>
      <color theme="1"/>
      <name val="黑体"/>
      <charset val="134"/>
    </font>
    <font>
      <b/>
      <sz val="11"/>
      <color theme="1"/>
      <name val="等线"/>
      <charset val="134"/>
      <scheme val="minor"/>
    </font>
    <font>
      <sz val="16"/>
      <color theme="1"/>
      <name val="黑体"/>
      <charset val="134"/>
    </font>
    <font>
      <sz val="20"/>
      <color theme="1"/>
      <name val="方正小标宋简体"/>
      <charset val="134"/>
    </font>
    <font>
      <sz val="10"/>
      <color theme="1"/>
      <name val="仿宋"/>
      <charset val="134"/>
    </font>
    <font>
      <b/>
      <sz val="10"/>
      <name val="仿宋"/>
      <charset val="134"/>
    </font>
    <font>
      <b/>
      <sz val="10"/>
      <color theme="1"/>
      <name val="仿宋"/>
      <charset val="134"/>
    </font>
    <font>
      <sz val="10"/>
      <name val="仿宋"/>
      <charset val="134"/>
    </font>
    <font>
      <sz val="10"/>
      <color indexed="8"/>
      <name val="仿宋"/>
      <charset val="134"/>
    </font>
    <font>
      <b/>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b/>
      <sz val="15"/>
      <color theme="3"/>
      <name val="等线"/>
      <charset val="134"/>
      <scheme val="minor"/>
    </font>
    <font>
      <sz val="11"/>
      <color rgb="FFFA7D0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sz val="12"/>
      <name val="宋体"/>
      <charset val="134"/>
    </font>
    <font>
      <sz val="11"/>
      <color rgb="FF006100"/>
      <name val="等线"/>
      <charset val="0"/>
      <scheme val="minor"/>
    </font>
    <font>
      <b/>
      <sz val="11"/>
      <color rgb="FF3F3F3F"/>
      <name val="等线"/>
      <charset val="0"/>
      <scheme val="minor"/>
    </font>
    <font>
      <i/>
      <sz val="11"/>
      <color rgb="FF7F7F7F"/>
      <name val="等线"/>
      <charset val="0"/>
      <scheme val="minor"/>
    </font>
    <font>
      <u/>
      <sz val="11"/>
      <color rgb="FF800080"/>
      <name val="等线"/>
      <charset val="0"/>
      <scheme val="minor"/>
    </font>
    <font>
      <b/>
      <sz val="11"/>
      <color rgb="FFFA7D00"/>
      <name val="等线"/>
      <charset val="0"/>
      <scheme val="minor"/>
    </font>
    <font>
      <sz val="12"/>
      <color theme="1"/>
      <name val="宋体"/>
      <charset val="134"/>
    </font>
    <font>
      <sz val="12"/>
      <color theme="1"/>
      <name val="仿宋_GB2312"/>
      <charset val="0"/>
    </font>
    <font>
      <u/>
      <sz val="20"/>
      <color theme="1"/>
      <name val="方正小标宋简体"/>
      <charset val="134"/>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6"/>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25" borderId="0" applyNumberFormat="0" applyBorder="0" applyAlignment="0" applyProtection="0">
      <alignment vertical="center"/>
    </xf>
    <xf numFmtId="0" fontId="30" fillId="21"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5"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21" fillId="14"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3" borderId="11" applyNumberFormat="0" applyFont="0" applyAlignment="0" applyProtection="0">
      <alignment vertical="center"/>
    </xf>
    <xf numFmtId="0" fontId="21" fillId="4" borderId="0" applyNumberFormat="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10" applyNumberFormat="0" applyFill="0" applyAlignment="0" applyProtection="0">
      <alignment vertical="center"/>
    </xf>
    <xf numFmtId="0" fontId="19" fillId="0" borderId="10" applyNumberFormat="0" applyFill="0" applyAlignment="0" applyProtection="0">
      <alignment vertical="center"/>
    </xf>
    <xf numFmtId="0" fontId="21" fillId="18" borderId="0" applyNumberFormat="0" applyBorder="0" applyAlignment="0" applyProtection="0">
      <alignment vertical="center"/>
    </xf>
    <xf numFmtId="0" fontId="27" fillId="0" borderId="13" applyNumberFormat="0" applyFill="0" applyAlignment="0" applyProtection="0">
      <alignment vertical="center"/>
    </xf>
    <xf numFmtId="0" fontId="21" fillId="17" borderId="0" applyNumberFormat="0" applyBorder="0" applyAlignment="0" applyProtection="0">
      <alignment vertical="center"/>
    </xf>
    <xf numFmtId="0" fontId="33" fillId="29" borderId="15" applyNumberFormat="0" applyAlignment="0" applyProtection="0">
      <alignment vertical="center"/>
    </xf>
    <xf numFmtId="0" fontId="36" fillId="29" borderId="14" applyNumberFormat="0" applyAlignment="0" applyProtection="0">
      <alignment vertical="center"/>
    </xf>
    <xf numFmtId="0" fontId="18" fillId="3" borderId="9" applyNumberFormat="0" applyAlignment="0" applyProtection="0">
      <alignment vertical="center"/>
    </xf>
    <xf numFmtId="0" fontId="22" fillId="20" borderId="0" applyNumberFormat="0" applyBorder="0" applyAlignment="0" applyProtection="0">
      <alignment vertical="center"/>
    </xf>
    <xf numFmtId="0" fontId="21" fillId="19" borderId="0" applyNumberFormat="0" applyBorder="0" applyAlignment="0" applyProtection="0">
      <alignment vertical="center"/>
    </xf>
    <xf numFmtId="0" fontId="26" fillId="0" borderId="12" applyNumberFormat="0" applyFill="0" applyAlignment="0" applyProtection="0">
      <alignment vertical="center"/>
    </xf>
    <xf numFmtId="0" fontId="17" fillId="0" borderId="8" applyNumberFormat="0" applyFill="0" applyAlignment="0" applyProtection="0">
      <alignment vertical="center"/>
    </xf>
    <xf numFmtId="0" fontId="32" fillId="24" borderId="0" applyNumberFormat="0" applyBorder="0" applyAlignment="0" applyProtection="0">
      <alignment vertical="center"/>
    </xf>
    <xf numFmtId="0" fontId="24" fillId="12" borderId="0" applyNumberFormat="0" applyBorder="0" applyAlignment="0" applyProtection="0">
      <alignment vertical="center"/>
    </xf>
    <xf numFmtId="0" fontId="22" fillId="33" borderId="0" applyNumberFormat="0" applyBorder="0" applyAlignment="0" applyProtection="0">
      <alignment vertical="center"/>
    </xf>
    <xf numFmtId="0" fontId="21" fillId="16" borderId="0" applyNumberFormat="0" applyBorder="0" applyAlignment="0" applyProtection="0">
      <alignment vertical="center"/>
    </xf>
    <xf numFmtId="0" fontId="22" fillId="32" borderId="0" applyNumberFormat="0" applyBorder="0" applyAlignment="0" applyProtection="0">
      <alignment vertical="center"/>
    </xf>
    <xf numFmtId="0" fontId="22" fillId="23" borderId="0" applyNumberFormat="0" applyBorder="0" applyAlignment="0" applyProtection="0">
      <alignment vertical="center"/>
    </xf>
    <xf numFmtId="0" fontId="22" fillId="15" borderId="0" applyNumberFormat="0" applyBorder="0" applyAlignment="0" applyProtection="0">
      <alignment vertical="center"/>
    </xf>
    <xf numFmtId="0" fontId="22" fillId="31" borderId="0" applyNumberFormat="0" applyBorder="0" applyAlignment="0" applyProtection="0">
      <alignment vertical="center"/>
    </xf>
    <xf numFmtId="0" fontId="21" fillId="28" borderId="0" applyNumberFormat="0" applyBorder="0" applyAlignment="0" applyProtection="0">
      <alignment vertical="center"/>
    </xf>
    <xf numFmtId="0" fontId="21" fillId="27" borderId="0" applyNumberFormat="0" applyBorder="0" applyAlignment="0" applyProtection="0">
      <alignment vertical="center"/>
    </xf>
    <xf numFmtId="0" fontId="22" fillId="8" borderId="0" applyNumberFormat="0" applyBorder="0" applyAlignment="0" applyProtection="0">
      <alignment vertical="center"/>
    </xf>
    <xf numFmtId="0" fontId="22" fillId="22" borderId="0" applyNumberFormat="0" applyBorder="0" applyAlignment="0" applyProtection="0">
      <alignment vertical="center"/>
    </xf>
    <xf numFmtId="0" fontId="21" fillId="11" borderId="0" applyNumberFormat="0" applyBorder="0" applyAlignment="0" applyProtection="0">
      <alignment vertical="center"/>
    </xf>
    <xf numFmtId="0" fontId="22" fillId="7"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2" fillId="26" borderId="0" applyNumberFormat="0" applyBorder="0" applyAlignment="0" applyProtection="0">
      <alignment vertical="center"/>
    </xf>
    <xf numFmtId="0" fontId="21" fillId="30" borderId="0" applyNumberFormat="0" applyBorder="0" applyAlignment="0" applyProtection="0">
      <alignment vertical="center"/>
    </xf>
    <xf numFmtId="0" fontId="31" fillId="0" borderId="0"/>
  </cellStyleXfs>
  <cellXfs count="90">
    <xf numFmtId="0" fontId="0" fillId="0" borderId="0" xfId="0">
      <alignment vertical="center"/>
    </xf>
    <xf numFmtId="0" fontId="1" fillId="2" borderId="0" xfId="0" applyFont="1" applyFill="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49" fontId="2" fillId="2" borderId="0" xfId="0" applyNumberFormat="1" applyFont="1" applyFill="1" applyAlignment="1" applyProtection="1">
      <alignment horizontal="center" vertical="center" wrapText="1"/>
      <protection locked="0"/>
    </xf>
    <xf numFmtId="0" fontId="2" fillId="2" borderId="0" xfId="0" applyFont="1" applyFill="1" applyAlignment="1" applyProtection="1">
      <alignment horizontal="left" vertical="center" wrapText="1"/>
      <protection locked="0"/>
    </xf>
    <xf numFmtId="49" fontId="5" fillId="2" borderId="0" xfId="0" applyNumberFormat="1" applyFont="1" applyFill="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horizontal="left" vertical="center" wrapText="1"/>
      <protection locked="0"/>
    </xf>
    <xf numFmtId="0" fontId="6" fillId="2" borderId="0" xfId="0" applyFont="1" applyFill="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49"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justify" vertical="center"/>
    </xf>
    <xf numFmtId="0" fontId="2" fillId="2" borderId="1" xfId="0" applyFont="1" applyFill="1" applyBorder="1" applyAlignment="1">
      <alignment horizontal="justify" vertical="center" indent="2"/>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177" fontId="3"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3" fillId="2" borderId="7"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3" fillId="2" borderId="1" xfId="0" applyNumberFormat="1" applyFont="1" applyFill="1" applyBorder="1" applyAlignment="1">
      <alignment horizontal="left" vertical="center" wrapText="1"/>
    </xf>
    <xf numFmtId="49"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left" vertical="center" wrapText="1"/>
    </xf>
    <xf numFmtId="49" fontId="3" fillId="2" borderId="1" xfId="0" applyNumberFormat="1" applyFont="1" applyFill="1" applyBorder="1" applyAlignment="1">
      <alignment horizontal="left" vertical="center" wrapText="1"/>
    </xf>
    <xf numFmtId="176" fontId="2" fillId="2" borderId="1" xfId="0" applyNumberFormat="1" applyFont="1" applyFill="1" applyBorder="1" applyAlignment="1">
      <alignment horizontal="center" vertical="center" wrapText="1"/>
    </xf>
    <xf numFmtId="0" fontId="2" fillId="2" borderId="1" xfId="49" applyNumberFormat="1" applyFont="1" applyFill="1" applyBorder="1" applyAlignment="1">
      <alignment horizontal="center" vertical="center" wrapText="1"/>
    </xf>
    <xf numFmtId="0" fontId="3" fillId="2" borderId="1" xfId="49"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xf>
    <xf numFmtId="177" fontId="2" fillId="2" borderId="1" xfId="0" applyNumberFormat="1"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left" vertical="center" wrapText="1"/>
    </xf>
    <xf numFmtId="49"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7" fillId="0" borderId="0" xfId="0" applyFont="1" applyProtection="1">
      <alignment vertical="center"/>
    </xf>
    <xf numFmtId="0" fontId="8" fillId="0" borderId="0" xfId="0" applyFont="1" applyProtection="1">
      <alignment vertical="center"/>
    </xf>
    <xf numFmtId="0" fontId="0" fillId="0" borderId="0" xfId="0" applyFill="1" applyProtection="1">
      <alignment vertical="center"/>
    </xf>
    <xf numFmtId="0" fontId="9" fillId="0" borderId="0" xfId="0" applyFont="1" applyProtection="1">
      <alignment vertical="center"/>
    </xf>
    <xf numFmtId="0" fontId="9"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0" fillId="0" borderId="0" xfId="0"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7" fillId="0" borderId="2"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49"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left" vertical="center"/>
    </xf>
    <xf numFmtId="0" fontId="14" fillId="0"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49" fontId="15" fillId="0" borderId="1" xfId="0" applyNumberFormat="1" applyFont="1" applyFill="1" applyBorder="1" applyAlignment="1" applyProtection="1">
      <alignment horizontal="left" vertical="center"/>
    </xf>
    <xf numFmtId="49" fontId="16" fillId="0" borderId="1" xfId="0" applyNumberFormat="1" applyFont="1" applyFill="1" applyBorder="1" applyAlignment="1" applyProtection="1">
      <alignment horizontal="left" vertical="center" wrapText="1"/>
    </xf>
    <xf numFmtId="49" fontId="13" fillId="0" borderId="1" xfId="0" applyNumberFormat="1" applyFont="1" applyFill="1" applyBorder="1" applyAlignment="1" applyProtection="1">
      <alignment horizontal="left" vertical="center" wrapText="1"/>
    </xf>
    <xf numFmtId="0" fontId="14" fillId="0" borderId="1"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ill="1" applyProtection="1">
      <alignment vertical="center"/>
      <protection locked="0"/>
    </xf>
    <xf numFmtId="0" fontId="7" fillId="0" borderId="7" xfId="0" applyFont="1" applyFill="1" applyBorder="1" applyAlignment="1" applyProtection="1">
      <alignment horizontal="center" vertical="center"/>
    </xf>
    <xf numFmtId="0" fontId="0" fillId="0" borderId="0" xfId="0" applyProtection="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455930</xdr:colOff>
      <xdr:row>111</xdr:row>
      <xdr:rowOff>0</xdr:rowOff>
    </xdr:from>
    <xdr:to>
      <xdr:col>2</xdr:col>
      <xdr:colOff>523240</xdr:colOff>
      <xdr:row>111</xdr:row>
      <xdr:rowOff>466725</xdr:rowOff>
    </xdr:to>
    <xdr:sp>
      <xdr:nvSpPr>
        <xdr:cNvPr id="2" name="Text Box 1"/>
        <xdr:cNvSpPr txBox="1"/>
      </xdr:nvSpPr>
      <xdr:spPr>
        <a:xfrm>
          <a:off x="3315335" y="68326000"/>
          <a:ext cx="67310" cy="466725"/>
        </a:xfrm>
        <a:prstGeom prst="rect">
          <a:avLst/>
        </a:prstGeom>
        <a:noFill/>
        <a:ln w="9525">
          <a:noFill/>
        </a:ln>
      </xdr:spPr>
    </xdr:sp>
    <xdr:clientData/>
  </xdr:twoCellAnchor>
  <xdr:twoCellAnchor editAs="oneCell">
    <xdr:from>
      <xdr:col>2</xdr:col>
      <xdr:colOff>455930</xdr:colOff>
      <xdr:row>111</xdr:row>
      <xdr:rowOff>0</xdr:rowOff>
    </xdr:from>
    <xdr:to>
      <xdr:col>2</xdr:col>
      <xdr:colOff>523240</xdr:colOff>
      <xdr:row>111</xdr:row>
      <xdr:rowOff>466725</xdr:rowOff>
    </xdr:to>
    <xdr:sp>
      <xdr:nvSpPr>
        <xdr:cNvPr id="3" name="Text Box 1"/>
        <xdr:cNvSpPr txBox="1"/>
      </xdr:nvSpPr>
      <xdr:spPr>
        <a:xfrm>
          <a:off x="3315335" y="68326000"/>
          <a:ext cx="67310" cy="466725"/>
        </a:xfrm>
        <a:prstGeom prst="rect">
          <a:avLst/>
        </a:prstGeom>
        <a:noFill/>
        <a:ln w="9525">
          <a:noFill/>
        </a:ln>
      </xdr:spPr>
    </xdr:sp>
    <xdr:clientData/>
  </xdr:twoCellAnchor>
  <xdr:twoCellAnchor editAs="oneCell">
    <xdr:from>
      <xdr:col>2</xdr:col>
      <xdr:colOff>455930</xdr:colOff>
      <xdr:row>121</xdr:row>
      <xdr:rowOff>0</xdr:rowOff>
    </xdr:from>
    <xdr:to>
      <xdr:col>2</xdr:col>
      <xdr:colOff>523240</xdr:colOff>
      <xdr:row>121</xdr:row>
      <xdr:rowOff>466725</xdr:rowOff>
    </xdr:to>
    <xdr:sp>
      <xdr:nvSpPr>
        <xdr:cNvPr id="4" name="Text Box 1"/>
        <xdr:cNvSpPr txBox="1"/>
      </xdr:nvSpPr>
      <xdr:spPr>
        <a:xfrm>
          <a:off x="3315335" y="78822550"/>
          <a:ext cx="67310" cy="466725"/>
        </a:xfrm>
        <a:prstGeom prst="rect">
          <a:avLst/>
        </a:prstGeom>
        <a:noFill/>
        <a:ln w="9525">
          <a:noFill/>
        </a:ln>
      </xdr:spPr>
    </xdr:sp>
    <xdr:clientData/>
  </xdr:twoCellAnchor>
  <xdr:twoCellAnchor editAs="oneCell">
    <xdr:from>
      <xdr:col>2</xdr:col>
      <xdr:colOff>455930</xdr:colOff>
      <xdr:row>121</xdr:row>
      <xdr:rowOff>0</xdr:rowOff>
    </xdr:from>
    <xdr:to>
      <xdr:col>2</xdr:col>
      <xdr:colOff>523240</xdr:colOff>
      <xdr:row>121</xdr:row>
      <xdr:rowOff>466725</xdr:rowOff>
    </xdr:to>
    <xdr:sp>
      <xdr:nvSpPr>
        <xdr:cNvPr id="5" name="Text Box 1"/>
        <xdr:cNvSpPr txBox="1"/>
      </xdr:nvSpPr>
      <xdr:spPr>
        <a:xfrm>
          <a:off x="3315335" y="78822550"/>
          <a:ext cx="67310" cy="46672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4"/>
  <sheetViews>
    <sheetView workbookViewId="0">
      <pane ySplit="4" topLeftCell="A5" activePane="bottomLeft" state="frozen"/>
      <selection/>
      <selection pane="bottomLeft" activeCell="O13" sqref="O13"/>
    </sheetView>
  </sheetViews>
  <sheetFormatPr defaultColWidth="9" defaultRowHeight="14.25"/>
  <cols>
    <col min="1" max="1" width="4.875" style="62" customWidth="1"/>
    <col min="2" max="2" width="18.375" style="63" customWidth="1"/>
    <col min="3" max="3" width="7.625" style="64" customWidth="1"/>
    <col min="4" max="4" width="11.25" style="64" customWidth="1"/>
    <col min="5" max="5" width="9.625" style="64" customWidth="1"/>
    <col min="6" max="6" width="11.125" style="64" customWidth="1"/>
    <col min="7" max="7" width="7.5" style="64" customWidth="1"/>
    <col min="8" max="8" width="8.625" style="64" customWidth="1"/>
    <col min="9" max="9" width="7" style="64" customWidth="1"/>
    <col min="10" max="10" width="6.125" style="64" customWidth="1"/>
    <col min="11" max="11" width="6.625" style="64" customWidth="1"/>
    <col min="12" max="12" width="8" style="64" customWidth="1"/>
    <col min="13" max="13" width="9.625" style="64" customWidth="1"/>
    <col min="14" max="16384" width="9" style="63"/>
  </cols>
  <sheetData>
    <row r="1" ht="20.25" spans="1:13">
      <c r="A1" s="65" t="s">
        <v>0</v>
      </c>
      <c r="B1" s="65"/>
      <c r="C1" s="66"/>
      <c r="D1" s="66"/>
      <c r="E1" s="66"/>
      <c r="F1" s="66"/>
      <c r="G1" s="66"/>
      <c r="H1" s="66"/>
      <c r="I1" s="66"/>
      <c r="J1" s="66"/>
      <c r="K1" s="66"/>
      <c r="L1" s="66"/>
      <c r="M1" s="66"/>
    </row>
    <row r="2" ht="35" customHeight="1" spans="1:13">
      <c r="A2" s="67" t="s">
        <v>1</v>
      </c>
      <c r="B2" s="67"/>
      <c r="C2" s="67"/>
      <c r="D2" s="67"/>
      <c r="E2" s="67"/>
      <c r="F2" s="67"/>
      <c r="G2" s="67"/>
      <c r="H2" s="67"/>
      <c r="I2" s="67"/>
      <c r="J2" s="67"/>
      <c r="K2" s="67"/>
      <c r="L2" s="67"/>
      <c r="M2" s="67"/>
    </row>
    <row r="3" s="56" customFormat="1" ht="23.1" customHeight="1" spans="1:13">
      <c r="A3" s="68" t="s">
        <v>2</v>
      </c>
      <c r="B3" s="68" t="s">
        <v>3</v>
      </c>
      <c r="C3" s="69" t="s">
        <v>4</v>
      </c>
      <c r="D3" s="70" t="s">
        <v>5</v>
      </c>
      <c r="E3" s="71"/>
      <c r="F3" s="71"/>
      <c r="G3" s="71"/>
      <c r="H3" s="71"/>
      <c r="I3" s="71"/>
      <c r="J3" s="71"/>
      <c r="K3" s="71"/>
      <c r="L3" s="71"/>
      <c r="M3" s="88"/>
    </row>
    <row r="4" s="57" customFormat="1" ht="37.5" customHeight="1" spans="1:13">
      <c r="A4" s="72"/>
      <c r="B4" s="72"/>
      <c r="C4" s="73"/>
      <c r="D4" s="74" t="s">
        <v>6</v>
      </c>
      <c r="E4" s="73" t="s">
        <v>7</v>
      </c>
      <c r="F4" s="73" t="s">
        <v>8</v>
      </c>
      <c r="G4" s="73" t="s">
        <v>9</v>
      </c>
      <c r="H4" s="73" t="s">
        <v>10</v>
      </c>
      <c r="I4" s="73" t="s">
        <v>11</v>
      </c>
      <c r="J4" s="73" t="s">
        <v>12</v>
      </c>
      <c r="K4" s="73" t="s">
        <v>13</v>
      </c>
      <c r="L4" s="73" t="s">
        <v>14</v>
      </c>
      <c r="M4" s="73" t="s">
        <v>15</v>
      </c>
    </row>
    <row r="5" s="58" customFormat="1" ht="21.95" customHeight="1" spans="1:13">
      <c r="A5" s="75"/>
      <c r="B5" s="76" t="s">
        <v>16</v>
      </c>
      <c r="C5" s="75">
        <f>附件2.项目库明细表!B6</f>
        <v>255</v>
      </c>
      <c r="D5" s="75">
        <f>附件2.项目库明细表!J6</f>
        <v>52645.6425</v>
      </c>
      <c r="E5" s="75">
        <f>附件2.项目库明细表!K6</f>
        <v>13166.2145</v>
      </c>
      <c r="F5" s="75">
        <f>附件2.项目库明细表!P6</f>
        <v>32940.108</v>
      </c>
      <c r="G5" s="75">
        <f>附件2.项目库明细表!Q6</f>
        <v>0</v>
      </c>
      <c r="H5" s="75">
        <f>附件2.项目库明细表!R6</f>
        <v>0</v>
      </c>
      <c r="I5" s="75">
        <f>附件2.项目库明细表!S6</f>
        <v>0</v>
      </c>
      <c r="J5" s="75">
        <f>附件2.项目库明细表!T6</f>
        <v>0</v>
      </c>
      <c r="K5" s="75">
        <f>附件2.项目库明细表!U6</f>
        <v>0</v>
      </c>
      <c r="L5" s="75">
        <f>附件2.项目库明细表!V6</f>
        <v>0</v>
      </c>
      <c r="M5" s="75">
        <f>附件2.项目库明细表!W6</f>
        <v>6539.32</v>
      </c>
    </row>
    <row r="6" s="59" customFormat="1" ht="21.95" customHeight="1" spans="1:13">
      <c r="A6" s="75">
        <v>1</v>
      </c>
      <c r="B6" s="77" t="s">
        <v>17</v>
      </c>
      <c r="C6" s="78">
        <f>附件2.项目库明细表!B7</f>
        <v>35</v>
      </c>
      <c r="D6" s="78">
        <f>附件2.项目库明细表!J7</f>
        <v>26462.8</v>
      </c>
      <c r="E6" s="78">
        <f>附件2.项目库明细表!K7</f>
        <v>6344</v>
      </c>
      <c r="F6" s="78">
        <f>附件2.项目库明细表!P7</f>
        <v>14088</v>
      </c>
      <c r="G6" s="78">
        <f>附件2.项目库明细表!Q7</f>
        <v>0</v>
      </c>
      <c r="H6" s="78">
        <f>附件2.项目库明细表!R7</f>
        <v>0</v>
      </c>
      <c r="I6" s="78">
        <f>附件2.项目库明细表!S7</f>
        <v>0</v>
      </c>
      <c r="J6" s="78">
        <f>附件2.项目库明细表!T7</f>
        <v>0</v>
      </c>
      <c r="K6" s="78">
        <f>附件2.项目库明细表!U7</f>
        <v>0</v>
      </c>
      <c r="L6" s="78">
        <f>附件2.项目库明细表!V7</f>
        <v>0</v>
      </c>
      <c r="M6" s="78">
        <f>附件2.项目库明细表!W7</f>
        <v>6030.8</v>
      </c>
    </row>
    <row r="7" ht="21.95" customHeight="1" spans="1:13">
      <c r="A7" s="79">
        <v>2</v>
      </c>
      <c r="B7" s="80" t="s">
        <v>18</v>
      </c>
      <c r="C7" s="79">
        <f>附件2.项目库明细表!B8</f>
        <v>31</v>
      </c>
      <c r="D7" s="79">
        <f>附件2.项目库明细表!J8</f>
        <v>25444.8</v>
      </c>
      <c r="E7" s="79">
        <f>附件2.项目库明细表!K8</f>
        <v>6144</v>
      </c>
      <c r="F7" s="79">
        <f>附件2.项目库明细表!P8</f>
        <v>13270</v>
      </c>
      <c r="G7" s="79">
        <f>附件2.项目库明细表!Q8</f>
        <v>0</v>
      </c>
      <c r="H7" s="79">
        <f>附件2.项目库明细表!R8</f>
        <v>0</v>
      </c>
      <c r="I7" s="79">
        <f>附件2.项目库明细表!S8</f>
        <v>0</v>
      </c>
      <c r="J7" s="79">
        <f>附件2.项目库明细表!T8</f>
        <v>0</v>
      </c>
      <c r="K7" s="79">
        <f>附件2.项目库明细表!U8</f>
        <v>0</v>
      </c>
      <c r="L7" s="79">
        <f>附件2.项目库明细表!V8</f>
        <v>0</v>
      </c>
      <c r="M7" s="79">
        <f>附件2.项目库明细表!W8</f>
        <v>6030.8</v>
      </c>
    </row>
    <row r="8" ht="21.95" customHeight="1" spans="1:13">
      <c r="A8" s="79">
        <v>3</v>
      </c>
      <c r="B8" s="80" t="s">
        <v>19</v>
      </c>
      <c r="C8" s="79">
        <f>附件2.项目库明细表!B40</f>
        <v>1</v>
      </c>
      <c r="D8" s="79">
        <f>附件2.项目库明细表!J40</f>
        <v>800</v>
      </c>
      <c r="E8" s="79">
        <f>附件2.项目库明细表!K40</f>
        <v>0</v>
      </c>
      <c r="F8" s="79">
        <f>附件2.项目库明细表!P40</f>
        <v>800</v>
      </c>
      <c r="G8" s="79">
        <f>附件2.项目库明细表!Q40</f>
        <v>0</v>
      </c>
      <c r="H8" s="79">
        <f>附件2.项目库明细表!R40</f>
        <v>0</v>
      </c>
      <c r="I8" s="79">
        <f>附件2.项目库明细表!S40</f>
        <v>0</v>
      </c>
      <c r="J8" s="79">
        <f>附件2.项目库明细表!T40</f>
        <v>0</v>
      </c>
      <c r="K8" s="79">
        <f>附件2.项目库明细表!U40</f>
        <v>0</v>
      </c>
      <c r="L8" s="79">
        <f>附件2.项目库明细表!V40</f>
        <v>0</v>
      </c>
      <c r="M8" s="79">
        <f>附件2.项目库明细表!W40</f>
        <v>0</v>
      </c>
    </row>
    <row r="9" ht="21.95" customHeight="1" spans="1:16">
      <c r="A9" s="79">
        <v>4</v>
      </c>
      <c r="B9" s="80" t="s">
        <v>20</v>
      </c>
      <c r="C9" s="79">
        <f>附件2.项目库明细表!B42</f>
        <v>0</v>
      </c>
      <c r="D9" s="79">
        <f>附件2.项目库明细表!J42</f>
        <v>0</v>
      </c>
      <c r="E9" s="79">
        <f>附件2.项目库明细表!K42</f>
        <v>0</v>
      </c>
      <c r="F9" s="79">
        <f>附件2.项目库明细表!P42</f>
        <v>0</v>
      </c>
      <c r="G9" s="79">
        <f>附件2.项目库明细表!Q42</f>
        <v>0</v>
      </c>
      <c r="H9" s="79">
        <f>附件2.项目库明细表!R42</f>
        <v>0</v>
      </c>
      <c r="I9" s="79">
        <f>附件2.项目库明细表!S42</f>
        <v>0</v>
      </c>
      <c r="J9" s="79">
        <f>附件2.项目库明细表!T42</f>
        <v>0</v>
      </c>
      <c r="K9" s="79">
        <f>附件2.项目库明细表!U42</f>
        <v>0</v>
      </c>
      <c r="L9" s="79">
        <f>附件2.项目库明细表!V42</f>
        <v>0</v>
      </c>
      <c r="M9" s="79">
        <f>附件2.项目库明细表!W42</f>
        <v>0</v>
      </c>
      <c r="P9" s="89"/>
    </row>
    <row r="10" ht="21.95" customHeight="1" spans="1:13">
      <c r="A10" s="79">
        <v>5</v>
      </c>
      <c r="B10" s="80" t="s">
        <v>21</v>
      </c>
      <c r="C10" s="79">
        <f>附件2.项目库明细表!B43</f>
        <v>2</v>
      </c>
      <c r="D10" s="79">
        <f>附件2.项目库明细表!J43</f>
        <v>18</v>
      </c>
      <c r="E10" s="79">
        <f>附件2.项目库明细表!K43</f>
        <v>0</v>
      </c>
      <c r="F10" s="79">
        <f>附件2.项目库明细表!P43</f>
        <v>18</v>
      </c>
      <c r="G10" s="79">
        <f>附件2.项目库明细表!Q43</f>
        <v>0</v>
      </c>
      <c r="H10" s="79">
        <f>附件2.项目库明细表!R43</f>
        <v>0</v>
      </c>
      <c r="I10" s="79">
        <f>附件2.项目库明细表!S43</f>
        <v>0</v>
      </c>
      <c r="J10" s="79">
        <f>附件2.项目库明细表!T43</f>
        <v>0</v>
      </c>
      <c r="K10" s="79">
        <f>附件2.项目库明细表!U43</f>
        <v>0</v>
      </c>
      <c r="L10" s="79">
        <f>附件2.项目库明细表!V43</f>
        <v>0</v>
      </c>
      <c r="M10" s="79">
        <f>附件2.项目库明细表!W43</f>
        <v>0</v>
      </c>
    </row>
    <row r="11" ht="21.95" customHeight="1" spans="1:13">
      <c r="A11" s="79">
        <v>6</v>
      </c>
      <c r="B11" s="80" t="s">
        <v>22</v>
      </c>
      <c r="C11" s="79" t="str">
        <f>附件2.项目库明细表!B46</f>
        <v>1</v>
      </c>
      <c r="D11" s="79">
        <f>附件2.项目库明细表!J46</f>
        <v>200</v>
      </c>
      <c r="E11" s="79">
        <f>附件2.项目库明细表!K46</f>
        <v>200</v>
      </c>
      <c r="F11" s="79">
        <f>附件2.项目库明细表!P46</f>
        <v>0</v>
      </c>
      <c r="G11" s="79">
        <f>附件2.项目库明细表!Q46</f>
        <v>0</v>
      </c>
      <c r="H11" s="79">
        <f>附件2.项目库明细表!R46</f>
        <v>0</v>
      </c>
      <c r="I11" s="79">
        <f>附件2.项目库明细表!S46</f>
        <v>0</v>
      </c>
      <c r="J11" s="79">
        <f>附件2.项目库明细表!T46</f>
        <v>0</v>
      </c>
      <c r="K11" s="79">
        <f>附件2.项目库明细表!U46</f>
        <v>0</v>
      </c>
      <c r="L11" s="79">
        <f>附件2.项目库明细表!V46</f>
        <v>0</v>
      </c>
      <c r="M11" s="79">
        <f>附件2.项目库明细表!W46</f>
        <v>0</v>
      </c>
    </row>
    <row r="12" s="60" customFormat="1" ht="21.95" customHeight="1" spans="1:13">
      <c r="A12" s="79">
        <v>7</v>
      </c>
      <c r="B12" s="77" t="s">
        <v>23</v>
      </c>
      <c r="C12" s="78">
        <f>附件2.项目库明细表!B48</f>
        <v>7</v>
      </c>
      <c r="D12" s="78">
        <f>附件2.项目库明细表!J48</f>
        <v>194</v>
      </c>
      <c r="E12" s="78">
        <f>附件2.项目库明细表!K48</f>
        <v>17</v>
      </c>
      <c r="F12" s="78">
        <f>附件2.项目库明细表!P48</f>
        <v>177</v>
      </c>
      <c r="G12" s="78">
        <f>附件2.项目库明细表!Q48</f>
        <v>0</v>
      </c>
      <c r="H12" s="78">
        <f>附件2.项目库明细表!R48</f>
        <v>0</v>
      </c>
      <c r="I12" s="78">
        <f>附件2.项目库明细表!S48</f>
        <v>0</v>
      </c>
      <c r="J12" s="78">
        <f>附件2.项目库明细表!T48</f>
        <v>0</v>
      </c>
      <c r="K12" s="78">
        <f>附件2.项目库明细表!U48</f>
        <v>0</v>
      </c>
      <c r="L12" s="78">
        <f>附件2.项目库明细表!V48</f>
        <v>0</v>
      </c>
      <c r="M12" s="78">
        <f>附件2.项目库明细表!W48</f>
        <v>0</v>
      </c>
    </row>
    <row r="13" ht="21.95" customHeight="1" spans="1:13">
      <c r="A13" s="79">
        <v>8</v>
      </c>
      <c r="B13" s="80" t="s">
        <v>24</v>
      </c>
      <c r="C13" s="79">
        <f>附件2.项目库明细表!B49</f>
        <v>1</v>
      </c>
      <c r="D13" s="79">
        <f>附件2.项目库明细表!J49</f>
        <v>25</v>
      </c>
      <c r="E13" s="79">
        <f>附件2.项目库明细表!K49</f>
        <v>0</v>
      </c>
      <c r="F13" s="79">
        <f>附件2.项目库明细表!P49</f>
        <v>25</v>
      </c>
      <c r="G13" s="79">
        <f>附件2.项目库明细表!Q49</f>
        <v>0</v>
      </c>
      <c r="H13" s="79">
        <f>附件2.项目库明细表!R49</f>
        <v>0</v>
      </c>
      <c r="I13" s="79">
        <f>附件2.项目库明细表!S49</f>
        <v>0</v>
      </c>
      <c r="J13" s="79">
        <f>附件2.项目库明细表!T49</f>
        <v>0</v>
      </c>
      <c r="K13" s="79">
        <f>附件2.项目库明细表!U49</f>
        <v>0</v>
      </c>
      <c r="L13" s="79">
        <f>附件2.项目库明细表!V49</f>
        <v>0</v>
      </c>
      <c r="M13" s="79">
        <f>附件2.项目库明细表!W49</f>
        <v>0</v>
      </c>
    </row>
    <row r="14" ht="21.95" customHeight="1" spans="1:13">
      <c r="A14" s="79">
        <v>9</v>
      </c>
      <c r="B14" s="80" t="s">
        <v>25</v>
      </c>
      <c r="C14" s="79">
        <f>附件2.项目库明细表!B51</f>
        <v>3</v>
      </c>
      <c r="D14" s="79">
        <f>附件2.项目库明细表!J51</f>
        <v>52</v>
      </c>
      <c r="E14" s="79">
        <f>附件2.项目库明细表!K51</f>
        <v>0</v>
      </c>
      <c r="F14" s="79">
        <f>附件2.项目库明细表!P51</f>
        <v>52</v>
      </c>
      <c r="G14" s="79">
        <f>附件2.项目库明细表!Q51</f>
        <v>0</v>
      </c>
      <c r="H14" s="79">
        <f>附件2.项目库明细表!R51</f>
        <v>0</v>
      </c>
      <c r="I14" s="79">
        <f>附件2.项目库明细表!S51</f>
        <v>0</v>
      </c>
      <c r="J14" s="79">
        <f>附件2.项目库明细表!T51</f>
        <v>0</v>
      </c>
      <c r="K14" s="79">
        <f>附件2.项目库明细表!U51</f>
        <v>0</v>
      </c>
      <c r="L14" s="79">
        <f>附件2.项目库明细表!V51</f>
        <v>0</v>
      </c>
      <c r="M14" s="79">
        <f>附件2.项目库明细表!W51</f>
        <v>0</v>
      </c>
    </row>
    <row r="15" ht="21.95" customHeight="1" spans="1:13">
      <c r="A15" s="79">
        <v>10</v>
      </c>
      <c r="B15" s="80" t="s">
        <v>26</v>
      </c>
      <c r="C15" s="79">
        <f>附件2.项目库明细表!B55</f>
        <v>2</v>
      </c>
      <c r="D15" s="79">
        <f>附件2.项目库明细表!J55</f>
        <v>100</v>
      </c>
      <c r="E15" s="79">
        <f>附件2.项目库明细表!K55</f>
        <v>0</v>
      </c>
      <c r="F15" s="79">
        <f>附件2.项目库明细表!P55</f>
        <v>100</v>
      </c>
      <c r="G15" s="79">
        <f>附件2.项目库明细表!Q55</f>
        <v>0</v>
      </c>
      <c r="H15" s="79">
        <f>附件2.项目库明细表!R55</f>
        <v>0</v>
      </c>
      <c r="I15" s="79">
        <f>附件2.项目库明细表!S55</f>
        <v>0</v>
      </c>
      <c r="J15" s="79">
        <f>附件2.项目库明细表!T55</f>
        <v>0</v>
      </c>
      <c r="K15" s="79">
        <f>附件2.项目库明细表!U55</f>
        <v>0</v>
      </c>
      <c r="L15" s="79">
        <f>附件2.项目库明细表!V55</f>
        <v>0</v>
      </c>
      <c r="M15" s="79">
        <f>附件2.项目库明细表!W55</f>
        <v>0</v>
      </c>
    </row>
    <row r="16" ht="21.95" customHeight="1" spans="1:13">
      <c r="A16" s="79">
        <v>11</v>
      </c>
      <c r="B16" s="80" t="s">
        <v>27</v>
      </c>
      <c r="C16" s="79">
        <f>附件2.项目库明细表!B58</f>
        <v>1</v>
      </c>
      <c r="D16" s="79">
        <f>附件2.项目库明细表!J58</f>
        <v>17</v>
      </c>
      <c r="E16" s="79">
        <f>附件2.项目库明细表!K58</f>
        <v>17</v>
      </c>
      <c r="F16" s="79">
        <f>附件2.项目库明细表!P58</f>
        <v>0</v>
      </c>
      <c r="G16" s="79">
        <f>附件2.项目库明细表!Q58</f>
        <v>0</v>
      </c>
      <c r="H16" s="79">
        <f>附件2.项目库明细表!R58</f>
        <v>0</v>
      </c>
      <c r="I16" s="79">
        <f>附件2.项目库明细表!S58</f>
        <v>0</v>
      </c>
      <c r="J16" s="79">
        <f>附件2.项目库明细表!T58</f>
        <v>0</v>
      </c>
      <c r="K16" s="79">
        <f>附件2.项目库明细表!U58</f>
        <v>0</v>
      </c>
      <c r="L16" s="79">
        <f>附件2.项目库明细表!V58</f>
        <v>0</v>
      </c>
      <c r="M16" s="79">
        <f>附件2.项目库明细表!W58</f>
        <v>0</v>
      </c>
    </row>
    <row r="17" s="60" customFormat="1" ht="21.95" customHeight="1" spans="1:13">
      <c r="A17" s="79">
        <v>12</v>
      </c>
      <c r="B17" s="77" t="s">
        <v>28</v>
      </c>
      <c r="C17" s="78">
        <f>附件2.项目库明细表!B60</f>
        <v>0</v>
      </c>
      <c r="D17" s="78">
        <f>附件2.项目库明细表!J60</f>
        <v>0</v>
      </c>
      <c r="E17" s="78">
        <f>附件2.项目库明细表!K60</f>
        <v>0</v>
      </c>
      <c r="F17" s="78">
        <f>附件2.项目库明细表!P60</f>
        <v>0</v>
      </c>
      <c r="G17" s="78">
        <f>附件2.项目库明细表!Q60</f>
        <v>0</v>
      </c>
      <c r="H17" s="78">
        <f>附件2.项目库明细表!R60</f>
        <v>0</v>
      </c>
      <c r="I17" s="78">
        <f>附件2.项目库明细表!S60</f>
        <v>0</v>
      </c>
      <c r="J17" s="78">
        <f>附件2.项目库明细表!T60</f>
        <v>0</v>
      </c>
      <c r="K17" s="78">
        <f>附件2.项目库明细表!U60</f>
        <v>0</v>
      </c>
      <c r="L17" s="78">
        <f>附件2.项目库明细表!V60</f>
        <v>0</v>
      </c>
      <c r="M17" s="78">
        <f>附件2.项目库明细表!W60</f>
        <v>0</v>
      </c>
    </row>
    <row r="18" ht="21.95" customHeight="1" spans="1:13">
      <c r="A18" s="79">
        <v>13</v>
      </c>
      <c r="B18" s="80" t="s">
        <v>29</v>
      </c>
      <c r="C18" s="79">
        <f>附件2.项目库明细表!B61</f>
        <v>0</v>
      </c>
      <c r="D18" s="79">
        <f>附件2.项目库明细表!J61</f>
        <v>0</v>
      </c>
      <c r="E18" s="79">
        <f>附件2.项目库明细表!K61</f>
        <v>0</v>
      </c>
      <c r="F18" s="79">
        <f>附件2.项目库明细表!P61</f>
        <v>0</v>
      </c>
      <c r="G18" s="79">
        <f>附件2.项目库明细表!Q61</f>
        <v>0</v>
      </c>
      <c r="H18" s="79">
        <f>附件2.项目库明细表!R61</f>
        <v>0</v>
      </c>
      <c r="I18" s="79">
        <f>附件2.项目库明细表!S61</f>
        <v>0</v>
      </c>
      <c r="J18" s="79">
        <f>附件2.项目库明细表!T61</f>
        <v>0</v>
      </c>
      <c r="K18" s="79">
        <f>附件2.项目库明细表!U61</f>
        <v>0</v>
      </c>
      <c r="L18" s="79">
        <f>附件2.项目库明细表!V61</f>
        <v>0</v>
      </c>
      <c r="M18" s="79">
        <f>附件2.项目库明细表!W61</f>
        <v>0</v>
      </c>
    </row>
    <row r="19" ht="21.95" customHeight="1" spans="1:13">
      <c r="A19" s="79">
        <v>14</v>
      </c>
      <c r="B19" s="80" t="s">
        <v>30</v>
      </c>
      <c r="C19" s="79">
        <f>附件2.项目库明细表!B62</f>
        <v>0</v>
      </c>
      <c r="D19" s="79">
        <f>附件2.项目库明细表!J62</f>
        <v>0</v>
      </c>
      <c r="E19" s="79">
        <f>附件2.项目库明细表!K62</f>
        <v>0</v>
      </c>
      <c r="F19" s="79">
        <f>附件2.项目库明细表!P62</f>
        <v>0</v>
      </c>
      <c r="G19" s="79">
        <f>附件2.项目库明细表!Q62</f>
        <v>0</v>
      </c>
      <c r="H19" s="79">
        <f>附件2.项目库明细表!R62</f>
        <v>0</v>
      </c>
      <c r="I19" s="79">
        <f>附件2.项目库明细表!S62</f>
        <v>0</v>
      </c>
      <c r="J19" s="79">
        <f>附件2.项目库明细表!T62</f>
        <v>0</v>
      </c>
      <c r="K19" s="79">
        <f>附件2.项目库明细表!U62</f>
        <v>0</v>
      </c>
      <c r="L19" s="79">
        <f>附件2.项目库明细表!V62</f>
        <v>0</v>
      </c>
      <c r="M19" s="79">
        <f>附件2.项目库明细表!W62</f>
        <v>0</v>
      </c>
    </row>
    <row r="20" s="60" customFormat="1" ht="21.95" customHeight="1" spans="1:13">
      <c r="A20" s="79">
        <v>15</v>
      </c>
      <c r="B20" s="77" t="s">
        <v>31</v>
      </c>
      <c r="C20" s="78">
        <f>附件2.项目库明细表!B63</f>
        <v>5</v>
      </c>
      <c r="D20" s="78">
        <f>附件2.项目库明细表!J63</f>
        <v>1477.908</v>
      </c>
      <c r="E20" s="78">
        <f>附件2.项目库明细表!K63</f>
        <v>0</v>
      </c>
      <c r="F20" s="78">
        <f>附件2.项目库明细表!P63</f>
        <v>1477.908</v>
      </c>
      <c r="G20" s="78">
        <f>附件2.项目库明细表!Q63</f>
        <v>0</v>
      </c>
      <c r="H20" s="78">
        <f>附件2.项目库明细表!R63</f>
        <v>0</v>
      </c>
      <c r="I20" s="78">
        <f>附件2.项目库明细表!S63</f>
        <v>0</v>
      </c>
      <c r="J20" s="78">
        <f>附件2.项目库明细表!T63</f>
        <v>0</v>
      </c>
      <c r="K20" s="78">
        <f>附件2.项目库明细表!U63</f>
        <v>0</v>
      </c>
      <c r="L20" s="78">
        <f>附件2.项目库明细表!V63</f>
        <v>0</v>
      </c>
      <c r="M20" s="78">
        <f>附件2.项目库明细表!W63</f>
        <v>0</v>
      </c>
    </row>
    <row r="21" ht="21.95" customHeight="1" spans="1:13">
      <c r="A21" s="79">
        <v>16</v>
      </c>
      <c r="B21" s="80" t="s">
        <v>32</v>
      </c>
      <c r="C21" s="79">
        <f>附件2.项目库明细表!B63</f>
        <v>5</v>
      </c>
      <c r="D21" s="79">
        <f>附件2.项目库明细表!J63</f>
        <v>1477.908</v>
      </c>
      <c r="E21" s="79">
        <f>附件2.项目库明细表!K63</f>
        <v>0</v>
      </c>
      <c r="F21" s="79">
        <f>附件2.项目库明细表!P63</f>
        <v>1477.908</v>
      </c>
      <c r="G21" s="79">
        <f>附件2.项目库明细表!Q63</f>
        <v>0</v>
      </c>
      <c r="H21" s="79">
        <f>附件2.项目库明细表!R63</f>
        <v>0</v>
      </c>
      <c r="I21" s="79">
        <f>附件2.项目库明细表!S63</f>
        <v>0</v>
      </c>
      <c r="J21" s="79">
        <f>附件2.项目库明细表!T63</f>
        <v>0</v>
      </c>
      <c r="K21" s="79">
        <f>附件2.项目库明细表!U63</f>
        <v>0</v>
      </c>
      <c r="L21" s="79">
        <f>附件2.项目库明细表!V63</f>
        <v>0</v>
      </c>
      <c r="M21" s="79">
        <f>附件2.项目库明细表!W63</f>
        <v>0</v>
      </c>
    </row>
    <row r="22" s="60" customFormat="1" ht="21.95" customHeight="1" spans="1:13">
      <c r="A22" s="79">
        <v>17</v>
      </c>
      <c r="B22" s="77" t="s">
        <v>33</v>
      </c>
      <c r="C22" s="78">
        <f>附件2.项目库明细表!B74</f>
        <v>11</v>
      </c>
      <c r="D22" s="78">
        <f>附件2.项目库明细表!J74</f>
        <v>1343</v>
      </c>
      <c r="E22" s="78">
        <f>附件2.项目库明细表!K74</f>
        <v>180</v>
      </c>
      <c r="F22" s="78">
        <f>附件2.项目库明细表!P74</f>
        <v>1163</v>
      </c>
      <c r="G22" s="78">
        <f>附件2.项目库明细表!Q74</f>
        <v>0</v>
      </c>
      <c r="H22" s="78">
        <f>附件2.项目库明细表!R74</f>
        <v>0</v>
      </c>
      <c r="I22" s="78">
        <f>附件2.项目库明细表!S74</f>
        <v>0</v>
      </c>
      <c r="J22" s="78">
        <f>附件2.项目库明细表!T74</f>
        <v>0</v>
      </c>
      <c r="K22" s="78">
        <f>附件2.项目库明细表!U74</f>
        <v>0</v>
      </c>
      <c r="L22" s="78">
        <f>附件2.项目库明细表!V74</f>
        <v>0</v>
      </c>
      <c r="M22" s="78">
        <f>附件2.项目库明细表!W74</f>
        <v>0</v>
      </c>
    </row>
    <row r="23" ht="30" customHeight="1" spans="1:13">
      <c r="A23" s="79">
        <v>18</v>
      </c>
      <c r="B23" s="80" t="s">
        <v>34</v>
      </c>
      <c r="C23" s="79" t="str">
        <f>附件2.项目库明细表!B75</f>
        <v>1</v>
      </c>
      <c r="D23" s="79">
        <f>附件2.项目库明细表!J75</f>
        <v>180</v>
      </c>
      <c r="E23" s="79">
        <f>附件2.项目库明细表!K75</f>
        <v>180</v>
      </c>
      <c r="F23" s="79">
        <f>附件2.项目库明细表!P75</f>
        <v>0</v>
      </c>
      <c r="G23" s="79">
        <f>附件2.项目库明细表!Q75</f>
        <v>0</v>
      </c>
      <c r="H23" s="79">
        <f>附件2.项目库明细表!R75</f>
        <v>0</v>
      </c>
      <c r="I23" s="79">
        <f>附件2.项目库明细表!S75</f>
        <v>0</v>
      </c>
      <c r="J23" s="79">
        <f>附件2.项目库明细表!T75</f>
        <v>0</v>
      </c>
      <c r="K23" s="79">
        <f>附件2.项目库明细表!U75</f>
        <v>0</v>
      </c>
      <c r="L23" s="79">
        <f>附件2.项目库明细表!V75</f>
        <v>0</v>
      </c>
      <c r="M23" s="79">
        <f>附件2.项目库明细表!W75</f>
        <v>0</v>
      </c>
    </row>
    <row r="24" ht="32.25" customHeight="1" spans="1:13">
      <c r="A24" s="79">
        <v>19</v>
      </c>
      <c r="B24" s="80" t="s">
        <v>35</v>
      </c>
      <c r="C24" s="79">
        <f>附件2.项目库明细表!B77</f>
        <v>0</v>
      </c>
      <c r="D24" s="79">
        <f>附件2.项目库明细表!J77</f>
        <v>0</v>
      </c>
      <c r="E24" s="79">
        <f>附件2.项目库明细表!K77</f>
        <v>0</v>
      </c>
      <c r="F24" s="79">
        <f>附件2.项目库明细表!P77</f>
        <v>0</v>
      </c>
      <c r="G24" s="79">
        <f>附件2.项目库明细表!Q77</f>
        <v>0</v>
      </c>
      <c r="H24" s="79">
        <f>附件2.项目库明细表!R77</f>
        <v>0</v>
      </c>
      <c r="I24" s="79">
        <f>附件2.项目库明细表!S77</f>
        <v>0</v>
      </c>
      <c r="J24" s="79">
        <f>附件2.项目库明细表!T77</f>
        <v>0</v>
      </c>
      <c r="K24" s="79">
        <f>附件2.项目库明细表!U77</f>
        <v>0</v>
      </c>
      <c r="L24" s="79">
        <f>附件2.项目库明细表!V77</f>
        <v>0</v>
      </c>
      <c r="M24" s="79">
        <f>附件2.项目库明细表!W77</f>
        <v>0</v>
      </c>
    </row>
    <row r="25" ht="21.95" customHeight="1" spans="1:13">
      <c r="A25" s="79">
        <v>20</v>
      </c>
      <c r="B25" s="81" t="s">
        <v>36</v>
      </c>
      <c r="C25" s="79">
        <f>附件2.项目库明细表!B78</f>
        <v>10</v>
      </c>
      <c r="D25" s="79">
        <f>附件2.项目库明细表!J78</f>
        <v>1163</v>
      </c>
      <c r="E25" s="79">
        <f>附件2.项目库明细表!K78</f>
        <v>0</v>
      </c>
      <c r="F25" s="79">
        <f>附件2.项目库明细表!P78</f>
        <v>1163</v>
      </c>
      <c r="G25" s="79">
        <f>附件2.项目库明细表!Q78</f>
        <v>0</v>
      </c>
      <c r="H25" s="79">
        <f>附件2.项目库明细表!R78</f>
        <v>0</v>
      </c>
      <c r="I25" s="79">
        <f>附件2.项目库明细表!S78</f>
        <v>0</v>
      </c>
      <c r="J25" s="79">
        <f>附件2.项目库明细表!T78</f>
        <v>0</v>
      </c>
      <c r="K25" s="79">
        <f>附件2.项目库明细表!U78</f>
        <v>0</v>
      </c>
      <c r="L25" s="79">
        <f>附件2.项目库明细表!V78</f>
        <v>0</v>
      </c>
      <c r="M25" s="79">
        <f>附件2.项目库明细表!W78</f>
        <v>0</v>
      </c>
    </row>
    <row r="26" s="60" customFormat="1" ht="21.95" customHeight="1" spans="1:13">
      <c r="A26" s="79">
        <v>21</v>
      </c>
      <c r="B26" s="77" t="s">
        <v>37</v>
      </c>
      <c r="C26" s="78">
        <f>附件2.项目库明细表!B89</f>
        <v>3</v>
      </c>
      <c r="D26" s="78">
        <f>附件2.项目库明细表!J89</f>
        <v>2941.95</v>
      </c>
      <c r="E26" s="78">
        <f>附件2.项目库明细表!K89</f>
        <v>0</v>
      </c>
      <c r="F26" s="78">
        <f>附件2.项目库明细表!P89</f>
        <v>2433.43</v>
      </c>
      <c r="G26" s="78">
        <f>附件2.项目库明细表!Q89</f>
        <v>0</v>
      </c>
      <c r="H26" s="78">
        <f>附件2.项目库明细表!R89</f>
        <v>0</v>
      </c>
      <c r="I26" s="78">
        <f>附件2.项目库明细表!S89</f>
        <v>0</v>
      </c>
      <c r="J26" s="78">
        <f>附件2.项目库明细表!T89</f>
        <v>0</v>
      </c>
      <c r="K26" s="78">
        <f>附件2.项目库明细表!U89</f>
        <v>0</v>
      </c>
      <c r="L26" s="78">
        <f>附件2.项目库明细表!V89</f>
        <v>0</v>
      </c>
      <c r="M26" s="78">
        <f>附件2.项目库明细表!W89</f>
        <v>508.52</v>
      </c>
    </row>
    <row r="27" ht="33.75" customHeight="1" spans="1:13">
      <c r="A27" s="79">
        <v>22</v>
      </c>
      <c r="B27" s="80" t="s">
        <v>38</v>
      </c>
      <c r="C27" s="79" t="str">
        <f>附件2.项目库明细表!B90</f>
        <v>1</v>
      </c>
      <c r="D27" s="79">
        <f>附件2.项目库明细表!J90</f>
        <v>1271.3</v>
      </c>
      <c r="E27" s="79">
        <f>附件2.项目库明细表!K90</f>
        <v>0</v>
      </c>
      <c r="F27" s="79">
        <f>附件2.项目库明细表!P90</f>
        <v>762.78</v>
      </c>
      <c r="G27" s="79">
        <f>附件2.项目库明细表!Q90</f>
        <v>0</v>
      </c>
      <c r="H27" s="79">
        <f>附件2.项目库明细表!R90</f>
        <v>0</v>
      </c>
      <c r="I27" s="79">
        <f>附件2.项目库明细表!S90</f>
        <v>0</v>
      </c>
      <c r="J27" s="79">
        <f>附件2.项目库明细表!T90</f>
        <v>0</v>
      </c>
      <c r="K27" s="79">
        <f>附件2.项目库明细表!U90</f>
        <v>0</v>
      </c>
      <c r="L27" s="79">
        <f>附件2.项目库明细表!V90</f>
        <v>0</v>
      </c>
      <c r="M27" s="79">
        <f>附件2.项目库明细表!W90</f>
        <v>508.52</v>
      </c>
    </row>
    <row r="28" ht="21.95" customHeight="1" spans="1:13">
      <c r="A28" s="79">
        <v>23</v>
      </c>
      <c r="B28" s="80" t="s">
        <v>39</v>
      </c>
      <c r="C28" s="79" t="str">
        <f>附件2.项目库明细表!B92</f>
        <v>1</v>
      </c>
      <c r="D28" s="79">
        <f>附件2.项目库明细表!J92</f>
        <v>279.686</v>
      </c>
      <c r="E28" s="79">
        <f>附件2.项目库明细表!K92</f>
        <v>0</v>
      </c>
      <c r="F28" s="79">
        <f>附件2.项目库明细表!P92</f>
        <v>279.686</v>
      </c>
      <c r="G28" s="79">
        <f>附件2.项目库明细表!Q92</f>
        <v>0</v>
      </c>
      <c r="H28" s="79">
        <f>附件2.项目库明细表!R92</f>
        <v>0</v>
      </c>
      <c r="I28" s="79">
        <f>附件2.项目库明细表!S92</f>
        <v>0</v>
      </c>
      <c r="J28" s="79">
        <f>附件2.项目库明细表!T92</f>
        <v>0</v>
      </c>
      <c r="K28" s="79">
        <f>附件2.项目库明细表!U92</f>
        <v>0</v>
      </c>
      <c r="L28" s="79">
        <f>附件2.项目库明细表!V92</f>
        <v>0</v>
      </c>
      <c r="M28" s="79">
        <f>附件2.项目库明细表!W92</f>
        <v>0</v>
      </c>
    </row>
    <row r="29" ht="21.95" customHeight="1" spans="1:13">
      <c r="A29" s="79">
        <v>24</v>
      </c>
      <c r="B29" s="81" t="s">
        <v>40</v>
      </c>
      <c r="C29" s="79">
        <f>附件2.项目库明细表!B94</f>
        <v>1</v>
      </c>
      <c r="D29" s="79">
        <f>附件2.项目库明细表!J94</f>
        <v>1390.964</v>
      </c>
      <c r="E29" s="79">
        <f>附件2.项目库明细表!K94</f>
        <v>0</v>
      </c>
      <c r="F29" s="79">
        <f>附件2.项目库明细表!P94</f>
        <v>1390.964</v>
      </c>
      <c r="G29" s="79">
        <f>附件2.项目库明细表!Q94</f>
        <v>0</v>
      </c>
      <c r="H29" s="79">
        <f>附件2.项目库明细表!R94</f>
        <v>0</v>
      </c>
      <c r="I29" s="79">
        <f>附件2.项目库明细表!S94</f>
        <v>0</v>
      </c>
      <c r="J29" s="79">
        <f>附件2.项目库明细表!T94</f>
        <v>0</v>
      </c>
      <c r="K29" s="79">
        <f>附件2.项目库明细表!U94</f>
        <v>0</v>
      </c>
      <c r="L29" s="79">
        <f>附件2.项目库明细表!V94</f>
        <v>0</v>
      </c>
      <c r="M29" s="79">
        <f>附件2.项目库明细表!W94</f>
        <v>0</v>
      </c>
    </row>
    <row r="30" ht="30.75" customHeight="1" spans="1:13">
      <c r="A30" s="79">
        <v>25</v>
      </c>
      <c r="B30" s="81" t="s">
        <v>41</v>
      </c>
      <c r="C30" s="79">
        <f>附件2.项目库明细表!B96</f>
        <v>0</v>
      </c>
      <c r="D30" s="79">
        <f>附件2.项目库明细表!J96</f>
        <v>0</v>
      </c>
      <c r="E30" s="79">
        <f>附件2.项目库明细表!K96</f>
        <v>0</v>
      </c>
      <c r="F30" s="79">
        <f>附件2.项目库明细表!P96</f>
        <v>0</v>
      </c>
      <c r="G30" s="79">
        <f>附件2.项目库明细表!Q96</f>
        <v>0</v>
      </c>
      <c r="H30" s="79">
        <f>附件2.项目库明细表!R96</f>
        <v>0</v>
      </c>
      <c r="I30" s="79">
        <f>附件2.项目库明细表!S96</f>
        <v>0</v>
      </c>
      <c r="J30" s="79">
        <f>附件2.项目库明细表!T96</f>
        <v>0</v>
      </c>
      <c r="K30" s="79">
        <f>附件2.项目库明细表!U96</f>
        <v>0</v>
      </c>
      <c r="L30" s="79">
        <f>附件2.项目库明细表!V96</f>
        <v>0</v>
      </c>
      <c r="M30" s="79">
        <f>附件2.项目库明细表!W96</f>
        <v>0</v>
      </c>
    </row>
    <row r="31" ht="21.95" customHeight="1" spans="1:13">
      <c r="A31" s="79">
        <v>26</v>
      </c>
      <c r="B31" s="81" t="s">
        <v>42</v>
      </c>
      <c r="C31" s="79">
        <f>附件2.项目库明细表!B97</f>
        <v>0</v>
      </c>
      <c r="D31" s="79">
        <f>附件2.项目库明细表!J97</f>
        <v>0</v>
      </c>
      <c r="E31" s="79">
        <f>附件2.项目库明细表!K97</f>
        <v>0</v>
      </c>
      <c r="F31" s="79">
        <f>附件2.项目库明细表!P97</f>
        <v>0</v>
      </c>
      <c r="G31" s="79">
        <f>附件2.项目库明细表!Q97</f>
        <v>0</v>
      </c>
      <c r="H31" s="79">
        <f>附件2.项目库明细表!R97</f>
        <v>0</v>
      </c>
      <c r="I31" s="79">
        <f>附件2.项目库明细表!S97</f>
        <v>0</v>
      </c>
      <c r="J31" s="79">
        <f>附件2.项目库明细表!T97</f>
        <v>0</v>
      </c>
      <c r="K31" s="79">
        <f>附件2.项目库明细表!U97</f>
        <v>0</v>
      </c>
      <c r="L31" s="79">
        <f>附件2.项目库明细表!V97</f>
        <v>0</v>
      </c>
      <c r="M31" s="79">
        <f>附件2.项目库明细表!W97</f>
        <v>0</v>
      </c>
    </row>
    <row r="32" ht="36" customHeight="1" spans="1:13">
      <c r="A32" s="79">
        <v>27</v>
      </c>
      <c r="B32" s="81" t="s">
        <v>43</v>
      </c>
      <c r="C32" s="79">
        <f>附件2.项目库明细表!B98</f>
        <v>0</v>
      </c>
      <c r="D32" s="79">
        <f>附件2.项目库明细表!J98</f>
        <v>0</v>
      </c>
      <c r="E32" s="79">
        <f>附件2.项目库明细表!K98</f>
        <v>0</v>
      </c>
      <c r="F32" s="79">
        <f>附件2.项目库明细表!P98</f>
        <v>0</v>
      </c>
      <c r="G32" s="79">
        <f>附件2.项目库明细表!Q98</f>
        <v>0</v>
      </c>
      <c r="H32" s="79">
        <f>附件2.项目库明细表!R98</f>
        <v>0</v>
      </c>
      <c r="I32" s="79">
        <f>附件2.项目库明细表!S98</f>
        <v>0</v>
      </c>
      <c r="J32" s="79">
        <f>附件2.项目库明细表!T98</f>
        <v>0</v>
      </c>
      <c r="K32" s="79">
        <f>附件2.项目库明细表!U98</f>
        <v>0</v>
      </c>
      <c r="L32" s="79">
        <f>附件2.项目库明细表!V98</f>
        <v>0</v>
      </c>
      <c r="M32" s="79">
        <f>附件2.项目库明细表!W98</f>
        <v>0</v>
      </c>
    </row>
    <row r="33" ht="21.95" customHeight="1" spans="1:13">
      <c r="A33" s="79">
        <v>28</v>
      </c>
      <c r="B33" s="77" t="s">
        <v>44</v>
      </c>
      <c r="C33" s="78">
        <f>附件2.项目库明细表!B99</f>
        <v>0</v>
      </c>
      <c r="D33" s="78">
        <f>附件2.项目库明细表!J99</f>
        <v>0</v>
      </c>
      <c r="E33" s="78">
        <f>附件2.项目库明细表!K99</f>
        <v>0</v>
      </c>
      <c r="F33" s="78">
        <f>附件2.项目库明细表!P99</f>
        <v>0</v>
      </c>
      <c r="G33" s="78">
        <f>附件2.项目库明细表!Q99</f>
        <v>0</v>
      </c>
      <c r="H33" s="78">
        <f>附件2.项目库明细表!R99</f>
        <v>0</v>
      </c>
      <c r="I33" s="78">
        <f>附件2.项目库明细表!S99</f>
        <v>0</v>
      </c>
      <c r="J33" s="78">
        <f>附件2.项目库明细表!T99</f>
        <v>0</v>
      </c>
      <c r="K33" s="78">
        <f>附件2.项目库明细表!U99</f>
        <v>0</v>
      </c>
      <c r="L33" s="78">
        <f>附件2.项目库明细表!V99</f>
        <v>0</v>
      </c>
      <c r="M33" s="78">
        <f>附件2.项目库明细表!W99</f>
        <v>0</v>
      </c>
    </row>
    <row r="34" s="61" customFormat="1" ht="21.95" customHeight="1" spans="1:13">
      <c r="A34" s="79">
        <v>29</v>
      </c>
      <c r="B34" s="81" t="s">
        <v>45</v>
      </c>
      <c r="C34" s="79">
        <f>附件2.项目库明细表!B100</f>
        <v>0</v>
      </c>
      <c r="D34" s="79">
        <f>附件2.项目库明细表!J100</f>
        <v>0</v>
      </c>
      <c r="E34" s="79">
        <f>附件2.项目库明细表!K100</f>
        <v>0</v>
      </c>
      <c r="F34" s="79">
        <f>附件2.项目库明细表!P100</f>
        <v>0</v>
      </c>
      <c r="G34" s="79">
        <f>附件2.项目库明细表!Q100</f>
        <v>0</v>
      </c>
      <c r="H34" s="79">
        <f>附件2.项目库明细表!R100</f>
        <v>0</v>
      </c>
      <c r="I34" s="79">
        <f>附件2.项目库明细表!S100</f>
        <v>0</v>
      </c>
      <c r="J34" s="79">
        <f>附件2.项目库明细表!T100</f>
        <v>0</v>
      </c>
      <c r="K34" s="79">
        <f>附件2.项目库明细表!U100</f>
        <v>0</v>
      </c>
      <c r="L34" s="79">
        <f>附件2.项目库明细表!V100</f>
        <v>0</v>
      </c>
      <c r="M34" s="79">
        <f>附件2.项目库明细表!W100</f>
        <v>0</v>
      </c>
    </row>
    <row r="35" s="60" customFormat="1" ht="21.95" customHeight="1" spans="1:13">
      <c r="A35" s="79">
        <v>30</v>
      </c>
      <c r="B35" s="77" t="s">
        <v>46</v>
      </c>
      <c r="C35" s="78">
        <f>附件2.项目库明细表!B101</f>
        <v>2</v>
      </c>
      <c r="D35" s="78">
        <f>附件2.项目库明细表!J101</f>
        <v>380</v>
      </c>
      <c r="E35" s="78">
        <f>附件2.项目库明细表!K101</f>
        <v>380</v>
      </c>
      <c r="F35" s="78">
        <f>附件2.项目库明细表!P101</f>
        <v>0</v>
      </c>
      <c r="G35" s="78">
        <f>附件2.项目库明细表!Q101</f>
        <v>0</v>
      </c>
      <c r="H35" s="78">
        <f>附件2.项目库明细表!R101</f>
        <v>0</v>
      </c>
      <c r="I35" s="78">
        <f>附件2.项目库明细表!S101</f>
        <v>0</v>
      </c>
      <c r="J35" s="78">
        <f>附件2.项目库明细表!T101</f>
        <v>0</v>
      </c>
      <c r="K35" s="78">
        <f>附件2.项目库明细表!U101</f>
        <v>0</v>
      </c>
      <c r="L35" s="78">
        <f>附件2.项目库明细表!V101</f>
        <v>0</v>
      </c>
      <c r="M35" s="78">
        <f>附件2.项目库明细表!W101</f>
        <v>0</v>
      </c>
    </row>
    <row r="36" ht="21.95" customHeight="1" spans="1:13">
      <c r="A36" s="79">
        <v>31</v>
      </c>
      <c r="B36" s="81" t="s">
        <v>47</v>
      </c>
      <c r="C36" s="79">
        <f>附件2.项目库明细表!B102</f>
        <v>2</v>
      </c>
      <c r="D36" s="79">
        <f>附件2.项目库明细表!J102</f>
        <v>380</v>
      </c>
      <c r="E36" s="79">
        <f>附件2.项目库明细表!K102</f>
        <v>380</v>
      </c>
      <c r="F36" s="79">
        <f>附件2.项目库明细表!P102</f>
        <v>0</v>
      </c>
      <c r="G36" s="79">
        <f>附件2.项目库明细表!Q102</f>
        <v>0</v>
      </c>
      <c r="H36" s="79">
        <f>附件2.项目库明细表!R102</f>
        <v>0</v>
      </c>
      <c r="I36" s="79">
        <f>附件2.项目库明细表!S102</f>
        <v>0</v>
      </c>
      <c r="J36" s="79">
        <f>附件2.项目库明细表!T102</f>
        <v>0</v>
      </c>
      <c r="K36" s="79">
        <f>附件2.项目库明细表!U102</f>
        <v>0</v>
      </c>
      <c r="L36" s="79">
        <f>附件2.项目库明细表!V102</f>
        <v>0</v>
      </c>
      <c r="M36" s="79">
        <f>附件2.项目库明细表!W102</f>
        <v>0</v>
      </c>
    </row>
    <row r="37" ht="40.5" customHeight="1" spans="1:13">
      <c r="A37" s="79">
        <v>32</v>
      </c>
      <c r="B37" s="81" t="s">
        <v>48</v>
      </c>
      <c r="C37" s="79">
        <f>附件2.项目库明细表!B105</f>
        <v>0</v>
      </c>
      <c r="D37" s="79">
        <f>附件2.项目库明细表!J105</f>
        <v>0</v>
      </c>
      <c r="E37" s="79">
        <f>附件2.项目库明细表!K105</f>
        <v>0</v>
      </c>
      <c r="F37" s="79">
        <f>附件2.项目库明细表!P105</f>
        <v>0</v>
      </c>
      <c r="G37" s="79">
        <f>附件2.项目库明细表!Q105</f>
        <v>0</v>
      </c>
      <c r="H37" s="79">
        <f>附件2.项目库明细表!R105</f>
        <v>0</v>
      </c>
      <c r="I37" s="79">
        <f>附件2.项目库明细表!S105</f>
        <v>0</v>
      </c>
      <c r="J37" s="79">
        <f>附件2.项目库明细表!T105</f>
        <v>0</v>
      </c>
      <c r="K37" s="79">
        <f>附件2.项目库明细表!U105</f>
        <v>0</v>
      </c>
      <c r="L37" s="79">
        <f>附件2.项目库明细表!V105</f>
        <v>0</v>
      </c>
      <c r="M37" s="79">
        <f>附件2.项目库明细表!W105</f>
        <v>0</v>
      </c>
    </row>
    <row r="38" ht="21.95" customHeight="1" spans="1:13">
      <c r="A38" s="79">
        <v>33</v>
      </c>
      <c r="B38" s="82" t="s">
        <v>49</v>
      </c>
      <c r="C38" s="79">
        <f>附件2.项目库明细表!B106</f>
        <v>0</v>
      </c>
      <c r="D38" s="79">
        <f>附件2.项目库明细表!J106</f>
        <v>0</v>
      </c>
      <c r="E38" s="79">
        <f>附件2.项目库明细表!K106</f>
        <v>0</v>
      </c>
      <c r="F38" s="79">
        <f>附件2.项目库明细表!P106</f>
        <v>0</v>
      </c>
      <c r="G38" s="79">
        <f>附件2.项目库明细表!Q106</f>
        <v>0</v>
      </c>
      <c r="H38" s="79">
        <f>附件2.项目库明细表!R106</f>
        <v>0</v>
      </c>
      <c r="I38" s="79">
        <f>附件2.项目库明细表!S106</f>
        <v>0</v>
      </c>
      <c r="J38" s="79">
        <f>附件2.项目库明细表!T106</f>
        <v>0</v>
      </c>
      <c r="K38" s="79">
        <f>附件2.项目库明细表!U106</f>
        <v>0</v>
      </c>
      <c r="L38" s="79">
        <f>附件2.项目库明细表!V106</f>
        <v>0</v>
      </c>
      <c r="M38" s="79">
        <f>附件2.项目库明细表!W106</f>
        <v>0</v>
      </c>
    </row>
    <row r="39" ht="31.5" customHeight="1" spans="1:13">
      <c r="A39" s="79">
        <v>34</v>
      </c>
      <c r="B39" s="81" t="s">
        <v>50</v>
      </c>
      <c r="C39" s="79">
        <f>附件2.项目库明细表!B107</f>
        <v>0</v>
      </c>
      <c r="D39" s="79">
        <f>附件2.项目库明细表!J107</f>
        <v>0</v>
      </c>
      <c r="E39" s="79">
        <f>附件2.项目库明细表!K107</f>
        <v>0</v>
      </c>
      <c r="F39" s="79">
        <f>附件2.项目库明细表!P107</f>
        <v>0</v>
      </c>
      <c r="G39" s="79">
        <f>附件2.项目库明细表!Q107</f>
        <v>0</v>
      </c>
      <c r="H39" s="79">
        <f>附件2.项目库明细表!R107</f>
        <v>0</v>
      </c>
      <c r="I39" s="79">
        <f>附件2.项目库明细表!S107</f>
        <v>0</v>
      </c>
      <c r="J39" s="79">
        <f>附件2.项目库明细表!T107</f>
        <v>0</v>
      </c>
      <c r="K39" s="79">
        <f>附件2.项目库明细表!U107</f>
        <v>0</v>
      </c>
      <c r="L39" s="79">
        <f>附件2.项目库明细表!V107</f>
        <v>0</v>
      </c>
      <c r="M39" s="79">
        <f>附件2.项目库明细表!W107</f>
        <v>0</v>
      </c>
    </row>
    <row r="40" ht="21.95" customHeight="1" spans="1:13">
      <c r="A40" s="79">
        <v>35</v>
      </c>
      <c r="B40" s="82" t="s">
        <v>22</v>
      </c>
      <c r="C40" s="79">
        <f>附件2.项目库明细表!B108</f>
        <v>0</v>
      </c>
      <c r="D40" s="79">
        <f>附件2.项目库明细表!J108</f>
        <v>0</v>
      </c>
      <c r="E40" s="79">
        <f>附件2.项目库明细表!K108</f>
        <v>0</v>
      </c>
      <c r="F40" s="79">
        <f>附件2.项目库明细表!P108</f>
        <v>0</v>
      </c>
      <c r="G40" s="79">
        <f>附件2.项目库明细表!Q108</f>
        <v>0</v>
      </c>
      <c r="H40" s="79">
        <f>附件2.项目库明细表!R108</f>
        <v>0</v>
      </c>
      <c r="I40" s="79">
        <f>附件2.项目库明细表!S108</f>
        <v>0</v>
      </c>
      <c r="J40" s="79">
        <f>附件2.项目库明细表!T108</f>
        <v>0</v>
      </c>
      <c r="K40" s="79">
        <f>附件2.项目库明细表!U108</f>
        <v>0</v>
      </c>
      <c r="L40" s="79">
        <f>附件2.项目库明细表!V108</f>
        <v>0</v>
      </c>
      <c r="M40" s="79">
        <f>附件2.项目库明细表!W108</f>
        <v>0</v>
      </c>
    </row>
    <row r="41" s="60" customFormat="1" ht="21.95" customHeight="1" spans="1:13">
      <c r="A41" s="79">
        <v>36</v>
      </c>
      <c r="B41" s="77" t="s">
        <v>51</v>
      </c>
      <c r="C41" s="78">
        <f>附件2.项目库明细表!B111</f>
        <v>11</v>
      </c>
      <c r="D41" s="78">
        <f>附件2.项目库明细表!J111</f>
        <v>1260</v>
      </c>
      <c r="E41" s="78">
        <f>附件2.项目库明细表!K111</f>
        <v>0</v>
      </c>
      <c r="F41" s="78">
        <f>附件2.项目库明细表!P111</f>
        <v>1260</v>
      </c>
      <c r="G41" s="78">
        <f>附件2.项目库明细表!Q111</f>
        <v>0</v>
      </c>
      <c r="H41" s="78">
        <f>附件2.项目库明细表!R111</f>
        <v>0</v>
      </c>
      <c r="I41" s="78">
        <f>附件2.项目库明细表!S111</f>
        <v>0</v>
      </c>
      <c r="J41" s="78">
        <f>附件2.项目库明细表!T111</f>
        <v>0</v>
      </c>
      <c r="K41" s="78">
        <f>附件2.项目库明细表!U111</f>
        <v>0</v>
      </c>
      <c r="L41" s="78">
        <f>附件2.项目库明细表!V111</f>
        <v>0</v>
      </c>
      <c r="M41" s="78">
        <f>附件2.项目库明细表!W111</f>
        <v>0</v>
      </c>
    </row>
    <row r="42" ht="21.95" customHeight="1" spans="1:13">
      <c r="A42" s="79">
        <v>37</v>
      </c>
      <c r="B42" s="83" t="s">
        <v>52</v>
      </c>
      <c r="C42" s="79">
        <f>附件2.项目库明细表!B110</f>
        <v>0</v>
      </c>
      <c r="D42" s="79">
        <f>附件2.项目库明细表!J110</f>
        <v>0</v>
      </c>
      <c r="E42" s="79">
        <f>附件2.项目库明细表!K110</f>
        <v>0</v>
      </c>
      <c r="F42" s="79">
        <f>附件2.项目库明细表!P110</f>
        <v>0</v>
      </c>
      <c r="G42" s="79">
        <f>附件2.项目库明细表!Q110</f>
        <v>0</v>
      </c>
      <c r="H42" s="79">
        <f>附件2.项目库明细表!R110</f>
        <v>0</v>
      </c>
      <c r="I42" s="79">
        <f>附件2.项目库明细表!S110</f>
        <v>0</v>
      </c>
      <c r="J42" s="79">
        <f>附件2.项目库明细表!T110</f>
        <v>0</v>
      </c>
      <c r="K42" s="79">
        <f>附件2.项目库明细表!U110</f>
        <v>0</v>
      </c>
      <c r="L42" s="79">
        <f>附件2.项目库明细表!V110</f>
        <v>0</v>
      </c>
      <c r="M42" s="79">
        <f>附件2.项目库明细表!W110</f>
        <v>0</v>
      </c>
    </row>
    <row r="43" ht="21.95" customHeight="1" spans="1:13">
      <c r="A43" s="79">
        <v>38</v>
      </c>
      <c r="B43" s="83" t="s">
        <v>53</v>
      </c>
      <c r="C43" s="79">
        <f>附件2.项目库明细表!B111</f>
        <v>11</v>
      </c>
      <c r="D43" s="79">
        <f>附件2.项目库明细表!J111</f>
        <v>1260</v>
      </c>
      <c r="E43" s="79">
        <f>附件2.项目库明细表!K111</f>
        <v>0</v>
      </c>
      <c r="F43" s="79">
        <f>附件2.项目库明细表!P111</f>
        <v>1260</v>
      </c>
      <c r="G43" s="79">
        <f>附件2.项目库明细表!Q111</f>
        <v>0</v>
      </c>
      <c r="H43" s="79">
        <f>附件2.项目库明细表!R111</f>
        <v>0</v>
      </c>
      <c r="I43" s="79">
        <f>附件2.项目库明细表!S111</f>
        <v>0</v>
      </c>
      <c r="J43" s="79">
        <f>附件2.项目库明细表!T111</f>
        <v>0</v>
      </c>
      <c r="K43" s="79">
        <f>附件2.项目库明细表!U111</f>
        <v>0</v>
      </c>
      <c r="L43" s="79">
        <f>附件2.项目库明细表!V111</f>
        <v>0</v>
      </c>
      <c r="M43" s="79">
        <f>附件2.项目库明细表!W111</f>
        <v>0</v>
      </c>
    </row>
    <row r="44" ht="21.95" customHeight="1" spans="1:13">
      <c r="A44" s="79">
        <v>39</v>
      </c>
      <c r="B44" s="83" t="s">
        <v>54</v>
      </c>
      <c r="C44" s="79">
        <f>附件2.项目库明细表!B123</f>
        <v>0</v>
      </c>
      <c r="D44" s="79">
        <f>附件2.项目库明细表!J123</f>
        <v>0</v>
      </c>
      <c r="E44" s="79">
        <f>附件2.项目库明细表!K123</f>
        <v>0</v>
      </c>
      <c r="F44" s="79">
        <f>附件2.项目库明细表!P123</f>
        <v>0</v>
      </c>
      <c r="G44" s="79">
        <f>附件2.项目库明细表!Q123</f>
        <v>0</v>
      </c>
      <c r="H44" s="79">
        <f>附件2.项目库明细表!R123</f>
        <v>0</v>
      </c>
      <c r="I44" s="79">
        <f>附件2.项目库明细表!S123</f>
        <v>0</v>
      </c>
      <c r="J44" s="79">
        <f>附件2.项目库明细表!T123</f>
        <v>0</v>
      </c>
      <c r="K44" s="79">
        <f>附件2.项目库明细表!U123</f>
        <v>0</v>
      </c>
      <c r="L44" s="79">
        <f>附件2.项目库明细表!V123</f>
        <v>0</v>
      </c>
      <c r="M44" s="79">
        <f>附件2.项目库明细表!W123</f>
        <v>0</v>
      </c>
    </row>
    <row r="45" s="60" customFormat="1" ht="21.95" customHeight="1" spans="1:13">
      <c r="A45" s="79">
        <v>40</v>
      </c>
      <c r="B45" s="77" t="s">
        <v>55</v>
      </c>
      <c r="C45" s="78">
        <f>附件2.项目库明细表!B124</f>
        <v>8</v>
      </c>
      <c r="D45" s="78">
        <f>附件2.项目库明细表!J124</f>
        <v>6106.76</v>
      </c>
      <c r="E45" s="78">
        <f>附件2.项目库明细表!K124</f>
        <v>0</v>
      </c>
      <c r="F45" s="78">
        <f>附件2.项目库明细表!P124</f>
        <v>6106.76</v>
      </c>
      <c r="G45" s="78">
        <f>附件2.项目库明细表!Q124</f>
        <v>0</v>
      </c>
      <c r="H45" s="78">
        <f>附件2.项目库明细表!R124</f>
        <v>0</v>
      </c>
      <c r="I45" s="78">
        <f>附件2.项目库明细表!S124</f>
        <v>0</v>
      </c>
      <c r="J45" s="78">
        <f>附件2.项目库明细表!T124</f>
        <v>0</v>
      </c>
      <c r="K45" s="78">
        <f>附件2.项目库明细表!U124</f>
        <v>0</v>
      </c>
      <c r="L45" s="78">
        <f>附件2.项目库明细表!V124</f>
        <v>0</v>
      </c>
      <c r="M45" s="78">
        <f>附件2.项目库明细表!W124</f>
        <v>0</v>
      </c>
    </row>
    <row r="46" ht="38.25" customHeight="1" spans="1:13">
      <c r="A46" s="79">
        <v>41</v>
      </c>
      <c r="B46" s="83" t="s">
        <v>56</v>
      </c>
      <c r="C46" s="79">
        <f>附件2.项目库明细表!B125</f>
        <v>1</v>
      </c>
      <c r="D46" s="79">
        <f>附件2.项目库明细表!J125</f>
        <v>4500</v>
      </c>
      <c r="E46" s="79">
        <f>附件2.项目库明细表!K125</f>
        <v>0</v>
      </c>
      <c r="F46" s="79">
        <f>附件2.项目库明细表!P125</f>
        <v>4500</v>
      </c>
      <c r="G46" s="79">
        <f>附件2.项目库明细表!Q125</f>
        <v>0</v>
      </c>
      <c r="H46" s="79">
        <f>附件2.项目库明细表!R125</f>
        <v>0</v>
      </c>
      <c r="I46" s="79">
        <f>附件2.项目库明细表!S125</f>
        <v>0</v>
      </c>
      <c r="J46" s="79">
        <f>附件2.项目库明细表!T125</f>
        <v>0</v>
      </c>
      <c r="K46" s="79">
        <f>附件2.项目库明细表!U125</f>
        <v>0</v>
      </c>
      <c r="L46" s="79">
        <f>附件2.项目库明细表!V125</f>
        <v>0</v>
      </c>
      <c r="M46" s="79">
        <f>附件2.项目库明细表!W125</f>
        <v>0</v>
      </c>
    </row>
    <row r="47" ht="36.75" customHeight="1" spans="1:13">
      <c r="A47" s="79">
        <v>42</v>
      </c>
      <c r="B47" s="83" t="s">
        <v>57</v>
      </c>
      <c r="C47" s="79">
        <f>附件2.项目库明细表!B127</f>
        <v>3</v>
      </c>
      <c r="D47" s="79">
        <f>附件2.项目库明细表!J127</f>
        <v>1410</v>
      </c>
      <c r="E47" s="79">
        <f>附件2.项目库明细表!K127</f>
        <v>0</v>
      </c>
      <c r="F47" s="79">
        <f>附件2.项目库明细表!P127</f>
        <v>1410</v>
      </c>
      <c r="G47" s="79">
        <f>附件2.项目库明细表!Q127</f>
        <v>0</v>
      </c>
      <c r="H47" s="79">
        <f>附件2.项目库明细表!R127</f>
        <v>0</v>
      </c>
      <c r="I47" s="79">
        <f>附件2.项目库明细表!S127</f>
        <v>0</v>
      </c>
      <c r="J47" s="79">
        <f>附件2.项目库明细表!T127</f>
        <v>0</v>
      </c>
      <c r="K47" s="79">
        <f>附件2.项目库明细表!U127</f>
        <v>0</v>
      </c>
      <c r="L47" s="79">
        <f>附件2.项目库明细表!V127</f>
        <v>0</v>
      </c>
      <c r="M47" s="79">
        <f>附件2.项目库明细表!W127</f>
        <v>0</v>
      </c>
    </row>
    <row r="48" ht="28.5" customHeight="1" spans="1:13">
      <c r="A48" s="79">
        <v>43</v>
      </c>
      <c r="B48" s="83" t="s">
        <v>58</v>
      </c>
      <c r="C48" s="79">
        <f>附件2.项目库明细表!B131</f>
        <v>1</v>
      </c>
      <c r="D48" s="79">
        <f>附件2.项目库明细表!J131</f>
        <v>8.76</v>
      </c>
      <c r="E48" s="79">
        <f>附件2.项目库明细表!K131</f>
        <v>0</v>
      </c>
      <c r="F48" s="79">
        <f>附件2.项目库明细表!P131</f>
        <v>8.76</v>
      </c>
      <c r="G48" s="79">
        <f>附件2.项目库明细表!Q131</f>
        <v>0</v>
      </c>
      <c r="H48" s="79">
        <f>附件2.项目库明细表!R131</f>
        <v>0</v>
      </c>
      <c r="I48" s="79">
        <f>附件2.项目库明细表!S131</f>
        <v>0</v>
      </c>
      <c r="J48" s="79">
        <f>附件2.项目库明细表!T131</f>
        <v>0</v>
      </c>
      <c r="K48" s="79">
        <f>附件2.项目库明细表!U131</f>
        <v>0</v>
      </c>
      <c r="L48" s="79">
        <f>附件2.项目库明细表!V131</f>
        <v>0</v>
      </c>
      <c r="M48" s="79">
        <f>附件2.项目库明细表!W131</f>
        <v>0</v>
      </c>
    </row>
    <row r="49" ht="21.95" customHeight="1" spans="1:13">
      <c r="A49" s="79">
        <v>44</v>
      </c>
      <c r="B49" s="83" t="s">
        <v>59</v>
      </c>
      <c r="C49" s="79">
        <f>附件2.项目库明细表!B133</f>
        <v>2</v>
      </c>
      <c r="D49" s="79">
        <f>附件2.项目库明细表!J133</f>
        <v>98</v>
      </c>
      <c r="E49" s="79">
        <f>附件2.项目库明细表!K133</f>
        <v>0</v>
      </c>
      <c r="F49" s="79">
        <f>附件2.项目库明细表!P133</f>
        <v>98</v>
      </c>
      <c r="G49" s="79">
        <f>附件2.项目库明细表!Q133</f>
        <v>0</v>
      </c>
      <c r="H49" s="79">
        <f>附件2.项目库明细表!R133</f>
        <v>0</v>
      </c>
      <c r="I49" s="79">
        <f>附件2.项目库明细表!S133</f>
        <v>0</v>
      </c>
      <c r="J49" s="79">
        <f>附件2.项目库明细表!T133</f>
        <v>0</v>
      </c>
      <c r="K49" s="79">
        <f>附件2.项目库明细表!U133</f>
        <v>0</v>
      </c>
      <c r="L49" s="79">
        <f>附件2.项目库明细表!V133</f>
        <v>0</v>
      </c>
      <c r="M49" s="79">
        <f>附件2.项目库明细表!W133</f>
        <v>0</v>
      </c>
    </row>
    <row r="50" ht="21.95" customHeight="1" spans="1:13">
      <c r="A50" s="79">
        <v>45</v>
      </c>
      <c r="B50" s="83" t="s">
        <v>60</v>
      </c>
      <c r="C50" s="79">
        <f>附件2.项目库明细表!B136</f>
        <v>1</v>
      </c>
      <c r="D50" s="79">
        <f>附件2.项目库明细表!J136</f>
        <v>90</v>
      </c>
      <c r="E50" s="79">
        <f>附件2.项目库明细表!K136</f>
        <v>0</v>
      </c>
      <c r="F50" s="79">
        <f>附件2.项目库明细表!P136</f>
        <v>90</v>
      </c>
      <c r="G50" s="79">
        <f>附件2.项目库明细表!Q136</f>
        <v>0</v>
      </c>
      <c r="H50" s="79">
        <f>附件2.项目库明细表!R136</f>
        <v>0</v>
      </c>
      <c r="I50" s="79">
        <f>附件2.项目库明细表!S136</f>
        <v>0</v>
      </c>
      <c r="J50" s="79">
        <f>附件2.项目库明细表!T136</f>
        <v>0</v>
      </c>
      <c r="K50" s="79">
        <f>附件2.项目库明细表!U136</f>
        <v>0</v>
      </c>
      <c r="L50" s="79">
        <f>附件2.项目库明细表!V136</f>
        <v>0</v>
      </c>
      <c r="M50" s="79">
        <f>附件2.项目库明细表!W136</f>
        <v>0</v>
      </c>
    </row>
    <row r="51" s="60" customFormat="1" ht="21.95" customHeight="1" spans="1:13">
      <c r="A51" s="79">
        <v>46</v>
      </c>
      <c r="B51" s="77" t="s">
        <v>61</v>
      </c>
      <c r="C51" s="78">
        <f>附件2.项目库明细表!B138</f>
        <v>172</v>
      </c>
      <c r="D51" s="78">
        <f>附件2.项目库明细表!J138</f>
        <v>12379.2245</v>
      </c>
      <c r="E51" s="78">
        <f>附件2.项目库明细表!K138</f>
        <v>6145.2145</v>
      </c>
      <c r="F51" s="78">
        <f>附件2.项目库明细表!P138</f>
        <v>6234.01</v>
      </c>
      <c r="G51" s="78">
        <f>附件2.项目库明细表!Q138</f>
        <v>0</v>
      </c>
      <c r="H51" s="78">
        <f>附件2.项目库明细表!R138</f>
        <v>0</v>
      </c>
      <c r="I51" s="78">
        <f>附件2.项目库明细表!S138</f>
        <v>0</v>
      </c>
      <c r="J51" s="78">
        <f>附件2.项目库明细表!T138</f>
        <v>0</v>
      </c>
      <c r="K51" s="78">
        <f>附件2.项目库明细表!U138</f>
        <v>0</v>
      </c>
      <c r="L51" s="78">
        <f>附件2.项目库明细表!V138</f>
        <v>0</v>
      </c>
      <c r="M51" s="78">
        <f>附件2.项目库明细表!W138</f>
        <v>0</v>
      </c>
    </row>
    <row r="52" ht="37.5" customHeight="1" spans="1:13">
      <c r="A52" s="79">
        <v>47</v>
      </c>
      <c r="B52" s="83" t="s">
        <v>62</v>
      </c>
      <c r="C52" s="79">
        <f>附件2.项目库明细表!B139</f>
        <v>18</v>
      </c>
      <c r="D52" s="79">
        <f>附件2.项目库明细表!J139</f>
        <v>1502.9</v>
      </c>
      <c r="E52" s="79">
        <f>附件2.项目库明细表!K139</f>
        <v>0</v>
      </c>
      <c r="F52" s="79">
        <f>附件2.项目库明细表!P139</f>
        <v>1502.9</v>
      </c>
      <c r="G52" s="79">
        <f>附件2.项目库明细表!Q139</f>
        <v>0</v>
      </c>
      <c r="H52" s="79">
        <f>附件2.项目库明细表!R139</f>
        <v>0</v>
      </c>
      <c r="I52" s="79">
        <f>附件2.项目库明细表!S139</f>
        <v>0</v>
      </c>
      <c r="J52" s="79">
        <f>附件2.项目库明细表!T139</f>
        <v>0</v>
      </c>
      <c r="K52" s="79">
        <f>附件2.项目库明细表!U139</f>
        <v>0</v>
      </c>
      <c r="L52" s="79">
        <f>附件2.项目库明细表!V139</f>
        <v>0</v>
      </c>
      <c r="M52" s="79">
        <f>附件2.项目库明细表!W139</f>
        <v>0</v>
      </c>
    </row>
    <row r="53" ht="21.95" customHeight="1" spans="1:13">
      <c r="A53" s="79">
        <v>48</v>
      </c>
      <c r="B53" s="83" t="s">
        <v>63</v>
      </c>
      <c r="C53" s="79">
        <f>附件2.项目库明细表!B158</f>
        <v>0</v>
      </c>
      <c r="D53" s="79">
        <f>附件2.项目库明细表!J158</f>
        <v>0</v>
      </c>
      <c r="E53" s="79">
        <f>附件2.项目库明细表!K158</f>
        <v>0</v>
      </c>
      <c r="F53" s="79">
        <f>附件2.项目库明细表!P158</f>
        <v>0</v>
      </c>
      <c r="G53" s="79">
        <f>附件2.项目库明细表!Q158</f>
        <v>0</v>
      </c>
      <c r="H53" s="79">
        <f>附件2.项目库明细表!R158</f>
        <v>0</v>
      </c>
      <c r="I53" s="79">
        <f>附件2.项目库明细表!S158</f>
        <v>0</v>
      </c>
      <c r="J53" s="79">
        <f>附件2.项目库明细表!T158</f>
        <v>0</v>
      </c>
      <c r="K53" s="79">
        <f>附件2.项目库明细表!U158</f>
        <v>0</v>
      </c>
      <c r="L53" s="79">
        <f>附件2.项目库明细表!V158</f>
        <v>0</v>
      </c>
      <c r="M53" s="79">
        <f>附件2.项目库明细表!W158</f>
        <v>0</v>
      </c>
    </row>
    <row r="54" ht="21.95" customHeight="1" spans="1:13">
      <c r="A54" s="79">
        <v>49</v>
      </c>
      <c r="B54" s="83" t="s">
        <v>64</v>
      </c>
      <c r="C54" s="79">
        <f>附件2.项目库明细表!B159</f>
        <v>0</v>
      </c>
      <c r="D54" s="79">
        <f>附件2.项目库明细表!J159</f>
        <v>0</v>
      </c>
      <c r="E54" s="79">
        <f>附件2.项目库明细表!K159</f>
        <v>0</v>
      </c>
      <c r="F54" s="79">
        <f>附件2.项目库明细表!P159</f>
        <v>0</v>
      </c>
      <c r="G54" s="79">
        <f>附件2.项目库明细表!Q159</f>
        <v>0</v>
      </c>
      <c r="H54" s="79">
        <f>附件2.项目库明细表!R159</f>
        <v>0</v>
      </c>
      <c r="I54" s="79">
        <f>附件2.项目库明细表!S159</f>
        <v>0</v>
      </c>
      <c r="J54" s="79">
        <f>附件2.项目库明细表!T159</f>
        <v>0</v>
      </c>
      <c r="K54" s="79">
        <f>附件2.项目库明细表!U159</f>
        <v>0</v>
      </c>
      <c r="L54" s="79">
        <f>附件2.项目库明细表!V159</f>
        <v>0</v>
      </c>
      <c r="M54" s="79">
        <f>附件2.项目库明细表!W159</f>
        <v>0</v>
      </c>
    </row>
    <row r="55" ht="21.95" customHeight="1" spans="1:13">
      <c r="A55" s="79">
        <v>50</v>
      </c>
      <c r="B55" s="83" t="s">
        <v>65</v>
      </c>
      <c r="C55" s="79">
        <f>附件2.项目库明细表!B160</f>
        <v>0</v>
      </c>
      <c r="D55" s="79">
        <f>附件2.项目库明细表!J160</f>
        <v>0</v>
      </c>
      <c r="E55" s="79">
        <f>附件2.项目库明细表!K160</f>
        <v>0</v>
      </c>
      <c r="F55" s="79">
        <f>附件2.项目库明细表!P160</f>
        <v>0</v>
      </c>
      <c r="G55" s="79">
        <f>附件2.项目库明细表!Q160</f>
        <v>0</v>
      </c>
      <c r="H55" s="79">
        <f>附件2.项目库明细表!R160</f>
        <v>0</v>
      </c>
      <c r="I55" s="79">
        <f>附件2.项目库明细表!S160</f>
        <v>0</v>
      </c>
      <c r="J55" s="79">
        <f>附件2.项目库明细表!T160</f>
        <v>0</v>
      </c>
      <c r="K55" s="79">
        <f>附件2.项目库明细表!U160</f>
        <v>0</v>
      </c>
      <c r="L55" s="79">
        <f>附件2.项目库明细表!V160</f>
        <v>0</v>
      </c>
      <c r="M55" s="79">
        <f>附件2.项目库明细表!W160</f>
        <v>0</v>
      </c>
    </row>
    <row r="56" ht="21.95" customHeight="1" spans="1:13">
      <c r="A56" s="79">
        <v>51</v>
      </c>
      <c r="B56" s="83" t="s">
        <v>66</v>
      </c>
      <c r="C56" s="79">
        <f>附件2.项目库明细表!B161</f>
        <v>60</v>
      </c>
      <c r="D56" s="79">
        <f>附件2.项目库明细表!J161</f>
        <v>3641.04</v>
      </c>
      <c r="E56" s="79">
        <f>附件2.项目库明细表!K161</f>
        <v>3582.54</v>
      </c>
      <c r="F56" s="79">
        <f>附件2.项目库明细表!P161</f>
        <v>58.5</v>
      </c>
      <c r="G56" s="79">
        <f>附件2.项目库明细表!Q161</f>
        <v>0</v>
      </c>
      <c r="H56" s="79">
        <f>附件2.项目库明细表!R161</f>
        <v>0</v>
      </c>
      <c r="I56" s="79">
        <f>附件2.项目库明细表!S161</f>
        <v>0</v>
      </c>
      <c r="J56" s="79">
        <f>附件2.项目库明细表!T161</f>
        <v>0</v>
      </c>
      <c r="K56" s="79">
        <f>附件2.项目库明细表!U161</f>
        <v>0</v>
      </c>
      <c r="L56" s="79">
        <f>附件2.项目库明细表!V161</f>
        <v>0</v>
      </c>
      <c r="M56" s="79">
        <f>附件2.项目库明细表!W161</f>
        <v>0</v>
      </c>
    </row>
    <row r="57" customFormat="1" ht="21.95" customHeight="1" spans="1:13">
      <c r="A57" s="79">
        <v>52</v>
      </c>
      <c r="B57" s="82" t="s">
        <v>67</v>
      </c>
      <c r="C57" s="79">
        <v>94</v>
      </c>
      <c r="D57" s="79">
        <v>7235.2845</v>
      </c>
      <c r="E57" s="79">
        <v>2562.6745</v>
      </c>
      <c r="F57" s="79">
        <v>4672.61</v>
      </c>
      <c r="G57" s="79">
        <v>0</v>
      </c>
      <c r="H57" s="79">
        <v>0</v>
      </c>
      <c r="I57" s="79">
        <v>0</v>
      </c>
      <c r="J57" s="79">
        <v>0</v>
      </c>
      <c r="K57" s="79">
        <v>0</v>
      </c>
      <c r="L57" s="79">
        <v>0</v>
      </c>
      <c r="M57" s="79">
        <v>0</v>
      </c>
    </row>
    <row r="58" s="60" customFormat="1" ht="21.95" customHeight="1" spans="1:13">
      <c r="A58" s="79">
        <v>53</v>
      </c>
      <c r="B58" s="77" t="s">
        <v>68</v>
      </c>
      <c r="C58" s="78">
        <f>附件2.项目库明细表!B318</f>
        <v>0</v>
      </c>
      <c r="D58" s="78">
        <f>附件2.项目库明细表!J318</f>
        <v>0</v>
      </c>
      <c r="E58" s="78">
        <f>附件2.项目库明细表!K318</f>
        <v>0</v>
      </c>
      <c r="F58" s="78">
        <f>附件2.项目库明细表!P318</f>
        <v>0</v>
      </c>
      <c r="G58" s="78">
        <f>附件2.项目库明细表!Q318</f>
        <v>0</v>
      </c>
      <c r="H58" s="78">
        <f>附件2.项目库明细表!R318</f>
        <v>0</v>
      </c>
      <c r="I58" s="78">
        <f>附件2.项目库明细表!S318</f>
        <v>0</v>
      </c>
      <c r="J58" s="78">
        <f>附件2.项目库明细表!T318</f>
        <v>0</v>
      </c>
      <c r="K58" s="78">
        <f>附件2.项目库明细表!U318</f>
        <v>0</v>
      </c>
      <c r="L58" s="78">
        <f>附件2.项目库明细表!V318</f>
        <v>0</v>
      </c>
      <c r="M58" s="78">
        <f>附件2.项目库明细表!W318</f>
        <v>0</v>
      </c>
    </row>
    <row r="59" ht="27.75" customHeight="1" spans="1:13">
      <c r="A59" s="79">
        <v>54</v>
      </c>
      <c r="B59" s="83" t="s">
        <v>69</v>
      </c>
      <c r="C59" s="79">
        <f>附件2.项目库明细表!B319</f>
        <v>0</v>
      </c>
      <c r="D59" s="79">
        <f>附件2.项目库明细表!J319</f>
        <v>0</v>
      </c>
      <c r="E59" s="79">
        <f>附件2.项目库明细表!K319</f>
        <v>0</v>
      </c>
      <c r="F59" s="79">
        <f>附件2.项目库明细表!P319</f>
        <v>0</v>
      </c>
      <c r="G59" s="79">
        <f>附件2.项目库明细表!Q319</f>
        <v>0</v>
      </c>
      <c r="H59" s="79">
        <f>附件2.项目库明细表!R319</f>
        <v>0</v>
      </c>
      <c r="I59" s="79">
        <f>附件2.项目库明细表!S319</f>
        <v>0</v>
      </c>
      <c r="J59" s="79">
        <f>附件2.项目库明细表!T319</f>
        <v>0</v>
      </c>
      <c r="K59" s="79">
        <f>附件2.项目库明细表!U319</f>
        <v>0</v>
      </c>
      <c r="L59" s="79">
        <f>附件2.项目库明细表!V319</f>
        <v>0</v>
      </c>
      <c r="M59" s="79">
        <f>附件2.项目库明细表!W319</f>
        <v>0</v>
      </c>
    </row>
    <row r="60" ht="21.95" customHeight="1" spans="1:13">
      <c r="A60" s="79">
        <v>55</v>
      </c>
      <c r="B60" s="82" t="s">
        <v>70</v>
      </c>
      <c r="C60" s="79">
        <f>附件2.项目库明细表!B320</f>
        <v>0</v>
      </c>
      <c r="D60" s="79">
        <f>附件2.项目库明细表!J320</f>
        <v>0</v>
      </c>
      <c r="E60" s="79">
        <f>附件2.项目库明细表!K320</f>
        <v>0</v>
      </c>
      <c r="F60" s="79">
        <f>附件2.项目库明细表!P320</f>
        <v>0</v>
      </c>
      <c r="G60" s="79">
        <f>附件2.项目库明细表!Q320</f>
        <v>0</v>
      </c>
      <c r="H60" s="79">
        <f>附件2.项目库明细表!R320</f>
        <v>0</v>
      </c>
      <c r="I60" s="79">
        <f>附件2.项目库明细表!S320</f>
        <v>0</v>
      </c>
      <c r="J60" s="79">
        <f>附件2.项目库明细表!T320</f>
        <v>0</v>
      </c>
      <c r="K60" s="79">
        <f>附件2.项目库明细表!U320</f>
        <v>0</v>
      </c>
      <c r="L60" s="79">
        <f>附件2.项目库明细表!V320</f>
        <v>0</v>
      </c>
      <c r="M60" s="79">
        <f>附件2.项目库明细表!W320</f>
        <v>0</v>
      </c>
    </row>
    <row r="61" ht="21.95" customHeight="1" spans="1:13">
      <c r="A61" s="79">
        <v>56</v>
      </c>
      <c r="B61" s="82" t="s">
        <v>71</v>
      </c>
      <c r="C61" s="79">
        <f>附件2.项目库明细表!B321</f>
        <v>0</v>
      </c>
      <c r="D61" s="79">
        <f>附件2.项目库明细表!J321</f>
        <v>0</v>
      </c>
      <c r="E61" s="79">
        <f>附件2.项目库明细表!K321</f>
        <v>0</v>
      </c>
      <c r="F61" s="79">
        <f>附件2.项目库明细表!P321</f>
        <v>0</v>
      </c>
      <c r="G61" s="79">
        <f>附件2.项目库明细表!Q321</f>
        <v>0</v>
      </c>
      <c r="H61" s="79">
        <f>附件2.项目库明细表!R321</f>
        <v>0</v>
      </c>
      <c r="I61" s="79">
        <f>附件2.项目库明细表!S321</f>
        <v>0</v>
      </c>
      <c r="J61" s="79">
        <f>附件2.项目库明细表!T321</f>
        <v>0</v>
      </c>
      <c r="K61" s="79">
        <f>附件2.项目库明细表!U321</f>
        <v>0</v>
      </c>
      <c r="L61" s="79">
        <f>附件2.项目库明细表!V321</f>
        <v>0</v>
      </c>
      <c r="M61" s="79">
        <f>附件2.项目库明细表!W321</f>
        <v>0</v>
      </c>
    </row>
    <row r="62" ht="21.95" customHeight="1" spans="1:13">
      <c r="A62" s="79">
        <v>57</v>
      </c>
      <c r="B62" s="82" t="s">
        <v>72</v>
      </c>
      <c r="C62" s="79">
        <f>附件2.项目库明细表!B322</f>
        <v>0</v>
      </c>
      <c r="D62" s="79">
        <f>附件2.项目库明细表!J322</f>
        <v>0</v>
      </c>
      <c r="E62" s="79">
        <f>附件2.项目库明细表!K322</f>
        <v>0</v>
      </c>
      <c r="F62" s="79">
        <f>附件2.项目库明细表!P322</f>
        <v>0</v>
      </c>
      <c r="G62" s="79">
        <f>附件2.项目库明细表!Q322</f>
        <v>0</v>
      </c>
      <c r="H62" s="79">
        <f>附件2.项目库明细表!R322</f>
        <v>0</v>
      </c>
      <c r="I62" s="79">
        <f>附件2.项目库明细表!S322</f>
        <v>0</v>
      </c>
      <c r="J62" s="79">
        <f>附件2.项目库明细表!T322</f>
        <v>0</v>
      </c>
      <c r="K62" s="79">
        <f>附件2.项目库明细表!U322</f>
        <v>0</v>
      </c>
      <c r="L62" s="79">
        <f>附件2.项目库明细表!V322</f>
        <v>0</v>
      </c>
      <c r="M62" s="79">
        <f>附件2.项目库明细表!W322</f>
        <v>0</v>
      </c>
    </row>
    <row r="63" s="60" customFormat="1" ht="21.95" customHeight="1" spans="1:13">
      <c r="A63" s="79">
        <v>58</v>
      </c>
      <c r="B63" s="84" t="s">
        <v>73</v>
      </c>
      <c r="C63" s="85">
        <f>附件2.项目库明细表!B323</f>
        <v>1</v>
      </c>
      <c r="D63" s="85">
        <f>附件2.项目库明细表!J323</f>
        <v>100</v>
      </c>
      <c r="E63" s="85">
        <f>附件2.项目库明细表!K323</f>
        <v>100</v>
      </c>
      <c r="F63" s="85">
        <f>附件2.项目库明细表!P323</f>
        <v>0</v>
      </c>
      <c r="G63" s="85">
        <f>附件2.项目库明细表!Q323</f>
        <v>0</v>
      </c>
      <c r="H63" s="85">
        <f>附件2.项目库明细表!R323</f>
        <v>0</v>
      </c>
      <c r="I63" s="85">
        <f>附件2.项目库明细表!S323</f>
        <v>0</v>
      </c>
      <c r="J63" s="85">
        <f>附件2.项目库明细表!T323</f>
        <v>0</v>
      </c>
      <c r="K63" s="85">
        <f>附件2.项目库明细表!U323</f>
        <v>0</v>
      </c>
      <c r="L63" s="85">
        <f>附件2.项目库明细表!V323</f>
        <v>0</v>
      </c>
      <c r="M63" s="85">
        <f>附件2.项目库明细表!W323</f>
        <v>0</v>
      </c>
    </row>
    <row r="64" spans="1:13">
      <c r="A64" s="86"/>
      <c r="B64" s="87" t="s">
        <v>74</v>
      </c>
      <c r="C64" s="66"/>
      <c r="D64" s="66"/>
      <c r="E64" s="66"/>
      <c r="F64" s="66"/>
      <c r="G64" s="66"/>
      <c r="H64" s="66"/>
      <c r="I64" s="66"/>
      <c r="J64" s="66"/>
      <c r="K64" s="66"/>
      <c r="L64" s="66"/>
      <c r="M64" s="66"/>
    </row>
  </sheetData>
  <mergeCells count="6">
    <mergeCell ref="A1:B1"/>
    <mergeCell ref="A2:M2"/>
    <mergeCell ref="D3:M3"/>
    <mergeCell ref="A3:A4"/>
    <mergeCell ref="B3:B4"/>
    <mergeCell ref="C3:C4"/>
  </mergeCells>
  <printOptions horizontalCentered="1"/>
  <pageMargins left="0.550694444444444" right="0.550694444444444" top="0.590277777777778" bottom="0.590277777777778" header="0.314583333333333" footer="0.314583333333333"/>
  <pageSetup paperSize="9" scale="75" firstPageNumber="4" fitToHeight="0" orientation="portrait" useFirstPageNumber="1" horizontalDpi="600"/>
  <headerFooter/>
  <ignoredErrors>
    <ignoredError sqref="C11"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324"/>
  <sheetViews>
    <sheetView tabSelected="1" zoomScale="70" zoomScaleNormal="70" workbookViewId="0">
      <pane ySplit="5" topLeftCell="A6" activePane="bottomLeft" state="frozen"/>
      <selection/>
      <selection pane="bottomLeft" activeCell="L15" sqref="L15"/>
    </sheetView>
  </sheetViews>
  <sheetFormatPr defaultColWidth="6.875" defaultRowHeight="14.25"/>
  <cols>
    <col min="1" max="1" width="13.275" style="7" customWidth="1"/>
    <col min="2" max="2" width="24.25" style="2" customWidth="1"/>
    <col min="3" max="3" width="38.75" style="8" customWidth="1"/>
    <col min="4" max="4" width="7.875" style="2" customWidth="1"/>
    <col min="5" max="5" width="8.125" style="2" customWidth="1"/>
    <col min="6" max="6" width="11.875" style="2" customWidth="1"/>
    <col min="7" max="7" width="9" style="2" customWidth="1"/>
    <col min="8" max="8" width="8.125" style="2" customWidth="1"/>
    <col min="9" max="9" width="18.125" style="2" customWidth="1"/>
    <col min="10" max="10" width="14.625" style="2" customWidth="1"/>
    <col min="11" max="11" width="17.5" style="2" customWidth="1"/>
    <col min="12" max="12" width="11.375" style="2" customWidth="1"/>
    <col min="13" max="13" width="8.875" style="2" customWidth="1"/>
    <col min="14" max="15" width="6.51666666666667" style="2" customWidth="1"/>
    <col min="16" max="16" width="10.625" style="2" customWidth="1"/>
    <col min="17" max="22" width="6.625" style="2" customWidth="1"/>
    <col min="23" max="23" width="13" style="2" customWidth="1"/>
    <col min="24" max="24" width="6.25" style="2" customWidth="1"/>
    <col min="25" max="26" width="6.94166666666667" style="2" customWidth="1"/>
    <col min="27" max="27" width="6.525" style="2" customWidth="1"/>
    <col min="28" max="28" width="6.8" style="2" customWidth="1"/>
    <col min="29" max="29" width="6.51666666666667" style="2" customWidth="1"/>
    <col min="30" max="30" width="6.25" style="2" customWidth="1"/>
    <col min="31" max="31" width="6.65833333333333" style="2" customWidth="1"/>
    <col min="32" max="32" width="6.95" style="2" customWidth="1"/>
    <col min="33" max="33" width="13.125" style="2" customWidth="1"/>
    <col min="34" max="34" width="18.75" style="8" customWidth="1"/>
    <col min="35" max="35" width="9.79166666666667" style="2" customWidth="1"/>
    <col min="36" max="16384" width="6.875" style="2"/>
  </cols>
  <sheetData>
    <row r="1" ht="20.25" spans="1:35">
      <c r="A1" s="9" t="s">
        <v>75</v>
      </c>
      <c r="B1" s="10"/>
      <c r="C1" s="11"/>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1"/>
      <c r="AI1" s="10"/>
    </row>
    <row r="2" s="1" customFormat="1" ht="26" customHeight="1" spans="1:35">
      <c r="A2" s="12" t="s">
        <v>76</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2" customFormat="1" spans="1:35">
      <c r="A3" s="13" t="s">
        <v>3</v>
      </c>
      <c r="B3" s="14" t="s">
        <v>77</v>
      </c>
      <c r="C3" s="14" t="s">
        <v>78</v>
      </c>
      <c r="D3" s="14" t="s">
        <v>79</v>
      </c>
      <c r="E3" s="14"/>
      <c r="F3" s="14" t="s">
        <v>80</v>
      </c>
      <c r="G3" s="14" t="s">
        <v>81</v>
      </c>
      <c r="H3" s="15" t="s">
        <v>82</v>
      </c>
      <c r="I3" s="15" t="s">
        <v>83</v>
      </c>
      <c r="J3" s="33" t="s">
        <v>84</v>
      </c>
      <c r="K3" s="34"/>
      <c r="L3" s="34"/>
      <c r="M3" s="34"/>
      <c r="N3" s="34"/>
      <c r="O3" s="34"/>
      <c r="P3" s="34"/>
      <c r="Q3" s="34"/>
      <c r="R3" s="34"/>
      <c r="S3" s="34"/>
      <c r="T3" s="34"/>
      <c r="U3" s="34"/>
      <c r="V3" s="34"/>
      <c r="W3" s="37"/>
      <c r="X3" s="14" t="s">
        <v>85</v>
      </c>
      <c r="Y3" s="14" t="s">
        <v>86</v>
      </c>
      <c r="Z3" s="14" t="s">
        <v>87</v>
      </c>
      <c r="AA3" s="14" t="s">
        <v>88</v>
      </c>
      <c r="AB3" s="14" t="s">
        <v>89</v>
      </c>
      <c r="AC3" s="14" t="s">
        <v>90</v>
      </c>
      <c r="AD3" s="14" t="s">
        <v>91</v>
      </c>
      <c r="AE3" s="14"/>
      <c r="AF3" s="14" t="s">
        <v>92</v>
      </c>
      <c r="AG3" s="14" t="s">
        <v>93</v>
      </c>
      <c r="AH3" s="38" t="s">
        <v>94</v>
      </c>
      <c r="AI3" s="14" t="s">
        <v>95</v>
      </c>
    </row>
    <row r="4" s="2" customFormat="1" spans="1:35">
      <c r="A4" s="13"/>
      <c r="B4" s="14"/>
      <c r="C4" s="14"/>
      <c r="D4" s="14" t="s">
        <v>96</v>
      </c>
      <c r="E4" s="14" t="s">
        <v>97</v>
      </c>
      <c r="F4" s="14"/>
      <c r="G4" s="14"/>
      <c r="H4" s="16"/>
      <c r="I4" s="16"/>
      <c r="J4" s="15" t="s">
        <v>6</v>
      </c>
      <c r="K4" s="14" t="s">
        <v>98</v>
      </c>
      <c r="L4" s="14"/>
      <c r="M4" s="14"/>
      <c r="N4" s="14"/>
      <c r="O4" s="14"/>
      <c r="P4" s="14" t="s">
        <v>99</v>
      </c>
      <c r="Q4" s="14"/>
      <c r="R4" s="14"/>
      <c r="S4" s="14"/>
      <c r="T4" s="14"/>
      <c r="U4" s="14"/>
      <c r="V4" s="14"/>
      <c r="W4" s="14"/>
      <c r="X4" s="14"/>
      <c r="Y4" s="14"/>
      <c r="Z4" s="14"/>
      <c r="AA4" s="14"/>
      <c r="AB4" s="14"/>
      <c r="AC4" s="14"/>
      <c r="AD4" s="14"/>
      <c r="AE4" s="14"/>
      <c r="AF4" s="14"/>
      <c r="AG4" s="14"/>
      <c r="AH4" s="38"/>
      <c r="AI4" s="14"/>
    </row>
    <row r="5" s="2" customFormat="1" ht="42.75" spans="1:35">
      <c r="A5" s="13"/>
      <c r="B5" s="14"/>
      <c r="C5" s="14"/>
      <c r="D5" s="14"/>
      <c r="E5" s="14"/>
      <c r="F5" s="14"/>
      <c r="G5" s="14"/>
      <c r="H5" s="17"/>
      <c r="I5" s="17"/>
      <c r="J5" s="17"/>
      <c r="K5" s="14" t="s">
        <v>100</v>
      </c>
      <c r="L5" s="14" t="s">
        <v>101</v>
      </c>
      <c r="M5" s="14" t="s">
        <v>102</v>
      </c>
      <c r="N5" s="14" t="s">
        <v>103</v>
      </c>
      <c r="O5" s="14" t="s">
        <v>104</v>
      </c>
      <c r="P5" s="14" t="s">
        <v>105</v>
      </c>
      <c r="Q5" s="14" t="s">
        <v>106</v>
      </c>
      <c r="R5" s="14" t="s">
        <v>107</v>
      </c>
      <c r="S5" s="14" t="s">
        <v>108</v>
      </c>
      <c r="T5" s="14" t="s">
        <v>109</v>
      </c>
      <c r="U5" s="14" t="s">
        <v>110</v>
      </c>
      <c r="V5" s="14" t="s">
        <v>111</v>
      </c>
      <c r="W5" s="14" t="s">
        <v>112</v>
      </c>
      <c r="X5" s="14"/>
      <c r="Y5" s="14"/>
      <c r="Z5" s="14"/>
      <c r="AA5" s="14"/>
      <c r="AB5" s="14"/>
      <c r="AC5" s="14"/>
      <c r="AD5" s="14" t="s">
        <v>113</v>
      </c>
      <c r="AE5" s="14" t="s">
        <v>114</v>
      </c>
      <c r="AF5" s="14"/>
      <c r="AG5" s="14"/>
      <c r="AH5" s="38"/>
      <c r="AI5" s="14"/>
    </row>
    <row r="6" s="2" customFormat="1" spans="1:35">
      <c r="A6" s="13" t="s">
        <v>115</v>
      </c>
      <c r="B6" s="14">
        <f>SUM(B7+B48+B60+B63+B74+B89+B99+B101+B109+B124+B138+B318+B323)</f>
        <v>255</v>
      </c>
      <c r="C6" s="18"/>
      <c r="D6" s="19"/>
      <c r="E6" s="19"/>
      <c r="F6" s="19"/>
      <c r="G6" s="19"/>
      <c r="H6" s="19"/>
      <c r="I6" s="19"/>
      <c r="J6" s="14">
        <f>SUM(J7+J48+J60+J63+J74+J89+J99+J101+J109+J124+J138+J318+J323)</f>
        <v>52645.6425</v>
      </c>
      <c r="K6" s="14">
        <f t="shared" ref="K6:W6" si="0">SUM(K7+K48+K60+K63+K74+K89+K99+K101+K109+K124+K138+K318+K323)</f>
        <v>13166.2145</v>
      </c>
      <c r="L6" s="14">
        <f t="shared" si="0"/>
        <v>10620.2145</v>
      </c>
      <c r="M6" s="14">
        <f t="shared" si="0"/>
        <v>2546</v>
      </c>
      <c r="N6" s="14">
        <f t="shared" si="0"/>
        <v>0</v>
      </c>
      <c r="O6" s="14">
        <f t="shared" si="0"/>
        <v>0</v>
      </c>
      <c r="P6" s="14">
        <f t="shared" si="0"/>
        <v>32940.108</v>
      </c>
      <c r="Q6" s="14">
        <f t="shared" si="0"/>
        <v>0</v>
      </c>
      <c r="R6" s="14">
        <f t="shared" si="0"/>
        <v>0</v>
      </c>
      <c r="S6" s="14">
        <f t="shared" si="0"/>
        <v>0</v>
      </c>
      <c r="T6" s="14">
        <f t="shared" si="0"/>
        <v>0</v>
      </c>
      <c r="U6" s="14">
        <f t="shared" si="0"/>
        <v>0</v>
      </c>
      <c r="V6" s="14">
        <f t="shared" si="0"/>
        <v>0</v>
      </c>
      <c r="W6" s="14">
        <f t="shared" si="0"/>
        <v>6539.32</v>
      </c>
      <c r="X6" s="19"/>
      <c r="Y6" s="19"/>
      <c r="Z6" s="19"/>
      <c r="AA6" s="19"/>
      <c r="AB6" s="19"/>
      <c r="AC6" s="19"/>
      <c r="AD6" s="14">
        <f>SUM(AD7+AD48+AD60+AD63+AD74+AD89+AD99+AD101+AD109+AD124+AD138+AD318+AD323)</f>
        <v>0</v>
      </c>
      <c r="AE6" s="14">
        <f>SUM(AE7+AE48+AE60+AE63+AE74+AE89+AE99+AE101+AE109+AE124+AE138+AE318+AE323)</f>
        <v>0</v>
      </c>
      <c r="AF6" s="14">
        <f>SUM(AF7+AF48+AF60+AF63+AF74+AF89+AF99+AF101+AF109+AF124+AF138+AF318+AF323)</f>
        <v>0</v>
      </c>
      <c r="AG6" s="19"/>
      <c r="AH6" s="18"/>
      <c r="AI6" s="19"/>
    </row>
    <row r="7" s="2" customFormat="1" spans="1:35">
      <c r="A7" s="14" t="s">
        <v>17</v>
      </c>
      <c r="B7" s="14">
        <f>SUM(B8+B40+B42+B43+B46)</f>
        <v>35</v>
      </c>
      <c r="C7" s="18"/>
      <c r="D7" s="19"/>
      <c r="E7" s="19"/>
      <c r="F7" s="19"/>
      <c r="G7" s="19"/>
      <c r="H7" s="19"/>
      <c r="I7" s="19"/>
      <c r="J7" s="14">
        <f>SUM(J8+J40+J42+J43+J46)</f>
        <v>26462.8</v>
      </c>
      <c r="K7" s="14">
        <f t="shared" ref="K7:W7" si="1">SUM(K8+K40+K42+K43+K46)</f>
        <v>6344</v>
      </c>
      <c r="L7" s="14">
        <f t="shared" si="1"/>
        <v>3818</v>
      </c>
      <c r="M7" s="14">
        <f t="shared" si="1"/>
        <v>2526</v>
      </c>
      <c r="N7" s="14">
        <f t="shared" si="1"/>
        <v>0</v>
      </c>
      <c r="O7" s="14">
        <f t="shared" si="1"/>
        <v>0</v>
      </c>
      <c r="P7" s="14">
        <f t="shared" si="1"/>
        <v>14088</v>
      </c>
      <c r="Q7" s="14">
        <f t="shared" si="1"/>
        <v>0</v>
      </c>
      <c r="R7" s="14">
        <f t="shared" si="1"/>
        <v>0</v>
      </c>
      <c r="S7" s="14">
        <f t="shared" si="1"/>
        <v>0</v>
      </c>
      <c r="T7" s="14">
        <f t="shared" si="1"/>
        <v>0</v>
      </c>
      <c r="U7" s="14">
        <f t="shared" si="1"/>
        <v>0</v>
      </c>
      <c r="V7" s="14">
        <f t="shared" si="1"/>
        <v>0</v>
      </c>
      <c r="W7" s="14">
        <f t="shared" si="1"/>
        <v>6030.8</v>
      </c>
      <c r="X7" s="19"/>
      <c r="Y7" s="19"/>
      <c r="Z7" s="19"/>
      <c r="AA7" s="19"/>
      <c r="AB7" s="19"/>
      <c r="AC7" s="19"/>
      <c r="AD7" s="14">
        <f>SUM(AD8+AD40+AD42+AD43+AD46)</f>
        <v>0</v>
      </c>
      <c r="AE7" s="14">
        <f>SUM(AE8+AE40+AE42+AE43+AE46)</f>
        <v>0</v>
      </c>
      <c r="AF7" s="14">
        <f>SUM(AF8+AF40+AF42+AF43+AF46)</f>
        <v>0</v>
      </c>
      <c r="AG7" s="19"/>
      <c r="AH7" s="18"/>
      <c r="AI7" s="19"/>
    </row>
    <row r="8" s="2" customFormat="1" ht="28.5" spans="1:35">
      <c r="A8" s="13" t="s">
        <v>18</v>
      </c>
      <c r="B8" s="19">
        <v>31</v>
      </c>
      <c r="C8" s="18"/>
      <c r="D8" s="19"/>
      <c r="E8" s="19"/>
      <c r="F8" s="19"/>
      <c r="G8" s="19"/>
      <c r="H8" s="19"/>
      <c r="I8" s="19"/>
      <c r="J8" s="19">
        <f>SUM(J9:J39)</f>
        <v>25444.8</v>
      </c>
      <c r="K8" s="19">
        <f t="shared" ref="K8:W8" si="2">SUM(K9:K39)</f>
        <v>6144</v>
      </c>
      <c r="L8" s="19">
        <f t="shared" si="2"/>
        <v>3618</v>
      </c>
      <c r="M8" s="19">
        <f t="shared" si="2"/>
        <v>2526</v>
      </c>
      <c r="N8" s="19">
        <f t="shared" si="2"/>
        <v>0</v>
      </c>
      <c r="O8" s="19">
        <f t="shared" si="2"/>
        <v>0</v>
      </c>
      <c r="P8" s="19">
        <f t="shared" si="2"/>
        <v>13270</v>
      </c>
      <c r="Q8" s="19">
        <f t="shared" si="2"/>
        <v>0</v>
      </c>
      <c r="R8" s="19">
        <f t="shared" si="2"/>
        <v>0</v>
      </c>
      <c r="S8" s="19">
        <f t="shared" si="2"/>
        <v>0</v>
      </c>
      <c r="T8" s="19">
        <f t="shared" si="2"/>
        <v>0</v>
      </c>
      <c r="U8" s="19">
        <f t="shared" si="2"/>
        <v>0</v>
      </c>
      <c r="V8" s="19">
        <f t="shared" si="2"/>
        <v>0</v>
      </c>
      <c r="W8" s="19">
        <f t="shared" si="2"/>
        <v>6030.8</v>
      </c>
      <c r="X8" s="19"/>
      <c r="Y8" s="19"/>
      <c r="Z8" s="19"/>
      <c r="AA8" s="19"/>
      <c r="AB8" s="19"/>
      <c r="AC8" s="19"/>
      <c r="AD8" s="19"/>
      <c r="AE8" s="19"/>
      <c r="AF8" s="19"/>
      <c r="AG8" s="19"/>
      <c r="AH8" s="18"/>
      <c r="AI8" s="19"/>
    </row>
    <row r="9" s="3" customFormat="1" ht="42.75" spans="1:35">
      <c r="A9" s="20" t="s">
        <v>116</v>
      </c>
      <c r="B9" s="21" t="s">
        <v>117</v>
      </c>
      <c r="C9" s="22" t="s">
        <v>118</v>
      </c>
      <c r="D9" s="21" t="s">
        <v>119</v>
      </c>
      <c r="E9" s="21" t="s">
        <v>120</v>
      </c>
      <c r="F9" s="23" t="s">
        <v>121</v>
      </c>
      <c r="G9" s="23" t="s">
        <v>122</v>
      </c>
      <c r="H9" s="23" t="s">
        <v>123</v>
      </c>
      <c r="I9" s="23">
        <v>5216875</v>
      </c>
      <c r="J9" s="35">
        <v>100.7</v>
      </c>
      <c r="K9" s="35">
        <v>67</v>
      </c>
      <c r="L9" s="35">
        <v>67</v>
      </c>
      <c r="M9" s="21"/>
      <c r="N9" s="21"/>
      <c r="O9" s="21"/>
      <c r="P9" s="21"/>
      <c r="Q9" s="21"/>
      <c r="R9" s="21"/>
      <c r="S9" s="21"/>
      <c r="T9" s="21"/>
      <c r="U9" s="21"/>
      <c r="V9" s="21"/>
      <c r="W9" s="35">
        <v>33.7</v>
      </c>
      <c r="X9" s="21" t="s">
        <v>124</v>
      </c>
      <c r="Y9" s="21" t="s">
        <v>125</v>
      </c>
      <c r="Z9" s="21" t="s">
        <v>125</v>
      </c>
      <c r="AA9" s="21" t="s">
        <v>125</v>
      </c>
      <c r="AB9" s="21" t="s">
        <v>125</v>
      </c>
      <c r="AC9" s="21" t="s">
        <v>126</v>
      </c>
      <c r="AD9" s="21">
        <v>67</v>
      </c>
      <c r="AE9" s="21">
        <v>268</v>
      </c>
      <c r="AF9" s="21">
        <v>268</v>
      </c>
      <c r="AG9" s="22" t="s">
        <v>127</v>
      </c>
      <c r="AH9" s="22" t="s">
        <v>128</v>
      </c>
      <c r="AI9" s="23" t="s">
        <v>129</v>
      </c>
    </row>
    <row r="10" s="3" customFormat="1" ht="42.75" spans="1:35">
      <c r="A10" s="20" t="s">
        <v>130</v>
      </c>
      <c r="B10" s="24" t="s">
        <v>131</v>
      </c>
      <c r="C10" s="25" t="s">
        <v>132</v>
      </c>
      <c r="D10" s="24" t="s">
        <v>119</v>
      </c>
      <c r="E10" s="24" t="s">
        <v>120</v>
      </c>
      <c r="F10" s="23" t="s">
        <v>121</v>
      </c>
      <c r="G10" s="23" t="s">
        <v>122</v>
      </c>
      <c r="H10" s="23" t="s">
        <v>123</v>
      </c>
      <c r="I10" s="23">
        <v>5216875</v>
      </c>
      <c r="J10" s="35">
        <v>160</v>
      </c>
      <c r="K10" s="35">
        <v>100</v>
      </c>
      <c r="L10" s="35">
        <v>100</v>
      </c>
      <c r="M10" s="21"/>
      <c r="N10" s="21"/>
      <c r="O10" s="21"/>
      <c r="P10" s="21"/>
      <c r="Q10" s="21"/>
      <c r="R10" s="21"/>
      <c r="S10" s="21"/>
      <c r="T10" s="21"/>
      <c r="U10" s="21"/>
      <c r="V10" s="21"/>
      <c r="W10" s="35">
        <v>60</v>
      </c>
      <c r="X10" s="21" t="s">
        <v>124</v>
      </c>
      <c r="Y10" s="21" t="s">
        <v>125</v>
      </c>
      <c r="Z10" s="21" t="s">
        <v>125</v>
      </c>
      <c r="AA10" s="21" t="s">
        <v>125</v>
      </c>
      <c r="AB10" s="21" t="s">
        <v>125</v>
      </c>
      <c r="AC10" s="21" t="s">
        <v>126</v>
      </c>
      <c r="AD10" s="21">
        <v>140</v>
      </c>
      <c r="AE10" s="21">
        <v>530</v>
      </c>
      <c r="AF10" s="21">
        <v>580</v>
      </c>
      <c r="AG10" s="22" t="s">
        <v>127</v>
      </c>
      <c r="AH10" s="22" t="s">
        <v>128</v>
      </c>
      <c r="AI10" s="23" t="s">
        <v>129</v>
      </c>
    </row>
    <row r="11" s="3" customFormat="1" ht="42.75" spans="1:35">
      <c r="A11" s="20" t="s">
        <v>133</v>
      </c>
      <c r="B11" s="21" t="s">
        <v>134</v>
      </c>
      <c r="C11" s="22" t="s">
        <v>135</v>
      </c>
      <c r="D11" s="21" t="s">
        <v>119</v>
      </c>
      <c r="E11" s="21" t="s">
        <v>136</v>
      </c>
      <c r="F11" s="23" t="s">
        <v>121</v>
      </c>
      <c r="G11" s="23" t="s">
        <v>122</v>
      </c>
      <c r="H11" s="23" t="s">
        <v>123</v>
      </c>
      <c r="I11" s="23">
        <v>5216875</v>
      </c>
      <c r="J11" s="35">
        <v>60</v>
      </c>
      <c r="K11" s="35">
        <v>50</v>
      </c>
      <c r="L11" s="35">
        <v>50</v>
      </c>
      <c r="M11" s="21"/>
      <c r="N11" s="21"/>
      <c r="O11" s="21"/>
      <c r="P11" s="21"/>
      <c r="Q11" s="21"/>
      <c r="R11" s="21"/>
      <c r="S11" s="21"/>
      <c r="T11" s="21"/>
      <c r="U11" s="21"/>
      <c r="V11" s="21"/>
      <c r="W11" s="35">
        <v>10</v>
      </c>
      <c r="X11" s="21" t="s">
        <v>124</v>
      </c>
      <c r="Y11" s="21" t="s">
        <v>125</v>
      </c>
      <c r="Z11" s="21" t="s">
        <v>125</v>
      </c>
      <c r="AA11" s="21" t="s">
        <v>125</v>
      </c>
      <c r="AB11" s="21" t="s">
        <v>125</v>
      </c>
      <c r="AC11" s="21" t="s">
        <v>126</v>
      </c>
      <c r="AD11" s="21">
        <v>50</v>
      </c>
      <c r="AE11" s="21">
        <v>180</v>
      </c>
      <c r="AF11" s="21">
        <v>180</v>
      </c>
      <c r="AG11" s="22" t="s">
        <v>127</v>
      </c>
      <c r="AH11" s="22" t="s">
        <v>128</v>
      </c>
      <c r="AI11" s="23" t="s">
        <v>129</v>
      </c>
    </row>
    <row r="12" s="3" customFormat="1" ht="42.75" spans="1:35">
      <c r="A12" s="20" t="s">
        <v>137</v>
      </c>
      <c r="B12" s="21" t="s">
        <v>138</v>
      </c>
      <c r="C12" s="22" t="s">
        <v>139</v>
      </c>
      <c r="D12" s="21" t="s">
        <v>119</v>
      </c>
      <c r="E12" s="21" t="s">
        <v>140</v>
      </c>
      <c r="F12" s="23" t="s">
        <v>121</v>
      </c>
      <c r="G12" s="23" t="s">
        <v>122</v>
      </c>
      <c r="H12" s="23" t="s">
        <v>123</v>
      </c>
      <c r="I12" s="23">
        <v>5216875</v>
      </c>
      <c r="J12" s="21">
        <v>300</v>
      </c>
      <c r="K12" s="21">
        <v>300</v>
      </c>
      <c r="L12" s="21">
        <v>300</v>
      </c>
      <c r="M12" s="21"/>
      <c r="N12" s="21"/>
      <c r="O12" s="21"/>
      <c r="P12" s="21"/>
      <c r="Q12" s="21"/>
      <c r="R12" s="21"/>
      <c r="S12" s="21"/>
      <c r="T12" s="21"/>
      <c r="U12" s="21"/>
      <c r="V12" s="21"/>
      <c r="W12" s="21"/>
      <c r="X12" s="21" t="s">
        <v>124</v>
      </c>
      <c r="Y12" s="21" t="s">
        <v>125</v>
      </c>
      <c r="Z12" s="21" t="s">
        <v>125</v>
      </c>
      <c r="AA12" s="21" t="s">
        <v>125</v>
      </c>
      <c r="AB12" s="21" t="s">
        <v>125</v>
      </c>
      <c r="AC12" s="21" t="s">
        <v>126</v>
      </c>
      <c r="AD12" s="21">
        <v>50</v>
      </c>
      <c r="AE12" s="21">
        <v>247</v>
      </c>
      <c r="AF12" s="21">
        <v>5207</v>
      </c>
      <c r="AG12" s="22" t="s">
        <v>127</v>
      </c>
      <c r="AH12" s="22" t="s">
        <v>128</v>
      </c>
      <c r="AI12" s="23" t="s">
        <v>129</v>
      </c>
    </row>
    <row r="13" s="3" customFormat="1" ht="57" spans="1:35">
      <c r="A13" s="20" t="s">
        <v>141</v>
      </c>
      <c r="B13" s="21" t="s">
        <v>142</v>
      </c>
      <c r="C13" s="22" t="s">
        <v>143</v>
      </c>
      <c r="D13" s="21" t="s">
        <v>119</v>
      </c>
      <c r="E13" s="21" t="s">
        <v>144</v>
      </c>
      <c r="F13" s="23" t="s">
        <v>121</v>
      </c>
      <c r="G13" s="23" t="s">
        <v>122</v>
      </c>
      <c r="H13" s="23" t="s">
        <v>123</v>
      </c>
      <c r="I13" s="23">
        <v>5216875</v>
      </c>
      <c r="J13" s="21">
        <v>280</v>
      </c>
      <c r="K13" s="21">
        <v>220</v>
      </c>
      <c r="L13" s="21">
        <v>220</v>
      </c>
      <c r="M13" s="21"/>
      <c r="N13" s="21"/>
      <c r="O13" s="21"/>
      <c r="P13" s="21"/>
      <c r="Q13" s="21"/>
      <c r="R13" s="21"/>
      <c r="S13" s="21"/>
      <c r="T13" s="21"/>
      <c r="U13" s="21"/>
      <c r="V13" s="21"/>
      <c r="W13" s="21">
        <v>60</v>
      </c>
      <c r="X13" s="21" t="s">
        <v>124</v>
      </c>
      <c r="Y13" s="21" t="s">
        <v>125</v>
      </c>
      <c r="Z13" s="21" t="s">
        <v>125</v>
      </c>
      <c r="AA13" s="21" t="s">
        <v>125</v>
      </c>
      <c r="AB13" s="21" t="s">
        <v>125</v>
      </c>
      <c r="AC13" s="21" t="s">
        <v>126</v>
      </c>
      <c r="AD13" s="21">
        <v>220</v>
      </c>
      <c r="AE13" s="21">
        <v>230</v>
      </c>
      <c r="AF13" s="21">
        <v>230</v>
      </c>
      <c r="AG13" s="22" t="s">
        <v>127</v>
      </c>
      <c r="AH13" s="22" t="s">
        <v>128</v>
      </c>
      <c r="AI13" s="23" t="s">
        <v>129</v>
      </c>
    </row>
    <row r="14" s="3" customFormat="1" ht="42.75" spans="1:35">
      <c r="A14" s="20" t="s">
        <v>145</v>
      </c>
      <c r="B14" s="21" t="s">
        <v>146</v>
      </c>
      <c r="C14" s="22" t="s">
        <v>147</v>
      </c>
      <c r="D14" s="21" t="s">
        <v>119</v>
      </c>
      <c r="E14" s="21" t="s">
        <v>148</v>
      </c>
      <c r="F14" s="23" t="s">
        <v>121</v>
      </c>
      <c r="G14" s="23" t="s">
        <v>122</v>
      </c>
      <c r="H14" s="23" t="s">
        <v>123</v>
      </c>
      <c r="I14" s="23">
        <v>5216875</v>
      </c>
      <c r="J14" s="27">
        <v>35</v>
      </c>
      <c r="K14" s="27">
        <v>35</v>
      </c>
      <c r="L14" s="27">
        <v>35</v>
      </c>
      <c r="M14" s="21"/>
      <c r="N14" s="21"/>
      <c r="O14" s="21"/>
      <c r="P14" s="21"/>
      <c r="Q14" s="21"/>
      <c r="R14" s="21"/>
      <c r="S14" s="21"/>
      <c r="T14" s="21"/>
      <c r="U14" s="21"/>
      <c r="V14" s="21"/>
      <c r="W14" s="27"/>
      <c r="X14" s="21" t="s">
        <v>124</v>
      </c>
      <c r="Y14" s="21" t="s">
        <v>125</v>
      </c>
      <c r="Z14" s="21" t="s">
        <v>125</v>
      </c>
      <c r="AA14" s="21" t="s">
        <v>125</v>
      </c>
      <c r="AB14" s="21" t="s">
        <v>125</v>
      </c>
      <c r="AC14" s="21" t="s">
        <v>126</v>
      </c>
      <c r="AD14" s="21">
        <v>141</v>
      </c>
      <c r="AE14" s="21">
        <v>501</v>
      </c>
      <c r="AF14" s="21">
        <v>4253</v>
      </c>
      <c r="AG14" s="22" t="s">
        <v>127</v>
      </c>
      <c r="AH14" s="22" t="s">
        <v>128</v>
      </c>
      <c r="AI14" s="23" t="s">
        <v>129</v>
      </c>
    </row>
    <row r="15" s="3" customFormat="1" ht="71.25" spans="1:35">
      <c r="A15" s="20" t="s">
        <v>149</v>
      </c>
      <c r="B15" s="21" t="s">
        <v>150</v>
      </c>
      <c r="C15" s="22" t="s">
        <v>151</v>
      </c>
      <c r="D15" s="21" t="s">
        <v>119</v>
      </c>
      <c r="E15" s="21" t="s">
        <v>148</v>
      </c>
      <c r="F15" s="23" t="s">
        <v>121</v>
      </c>
      <c r="G15" s="23" t="s">
        <v>122</v>
      </c>
      <c r="H15" s="23" t="s">
        <v>123</v>
      </c>
      <c r="I15" s="23">
        <v>5216875</v>
      </c>
      <c r="J15" s="27">
        <v>664.4</v>
      </c>
      <c r="K15" s="27">
        <v>340</v>
      </c>
      <c r="L15" s="27">
        <v>340</v>
      </c>
      <c r="M15" s="21"/>
      <c r="N15" s="21"/>
      <c r="O15" s="21"/>
      <c r="P15" s="21"/>
      <c r="Q15" s="21"/>
      <c r="R15" s="21"/>
      <c r="S15" s="21"/>
      <c r="T15" s="21"/>
      <c r="U15" s="21"/>
      <c r="V15" s="21"/>
      <c r="W15" s="27">
        <v>324.4</v>
      </c>
      <c r="X15" s="21" t="s">
        <v>124</v>
      </c>
      <c r="Y15" s="21" t="s">
        <v>125</v>
      </c>
      <c r="Z15" s="21" t="s">
        <v>125</v>
      </c>
      <c r="AA15" s="21" t="s">
        <v>125</v>
      </c>
      <c r="AB15" s="21" t="s">
        <v>125</v>
      </c>
      <c r="AC15" s="21" t="s">
        <v>126</v>
      </c>
      <c r="AD15" s="21">
        <v>141</v>
      </c>
      <c r="AE15" s="21">
        <v>501</v>
      </c>
      <c r="AF15" s="21">
        <v>4253</v>
      </c>
      <c r="AG15" s="22" t="s">
        <v>127</v>
      </c>
      <c r="AH15" s="22" t="s">
        <v>128</v>
      </c>
      <c r="AI15" s="23" t="s">
        <v>129</v>
      </c>
    </row>
    <row r="16" s="3" customFormat="1" ht="42.75" spans="1:35">
      <c r="A16" s="20" t="s">
        <v>152</v>
      </c>
      <c r="B16" s="21" t="s">
        <v>153</v>
      </c>
      <c r="C16" s="22" t="s">
        <v>154</v>
      </c>
      <c r="D16" s="21" t="s">
        <v>155</v>
      </c>
      <c r="E16" s="21" t="s">
        <v>156</v>
      </c>
      <c r="F16" s="23" t="s">
        <v>121</v>
      </c>
      <c r="G16" s="23" t="s">
        <v>122</v>
      </c>
      <c r="H16" s="23" t="s">
        <v>123</v>
      </c>
      <c r="I16" s="23">
        <v>5216875</v>
      </c>
      <c r="J16" s="27">
        <v>226</v>
      </c>
      <c r="K16" s="27">
        <v>148</v>
      </c>
      <c r="L16" s="21">
        <v>148</v>
      </c>
      <c r="M16" s="21"/>
      <c r="N16" s="21"/>
      <c r="O16" s="21"/>
      <c r="P16" s="21"/>
      <c r="Q16" s="21"/>
      <c r="R16" s="21"/>
      <c r="S16" s="21"/>
      <c r="T16" s="21"/>
      <c r="U16" s="21"/>
      <c r="V16" s="21"/>
      <c r="W16" s="27">
        <v>78</v>
      </c>
      <c r="X16" s="21" t="s">
        <v>124</v>
      </c>
      <c r="Y16" s="21" t="s">
        <v>125</v>
      </c>
      <c r="Z16" s="21" t="s">
        <v>125</v>
      </c>
      <c r="AA16" s="21" t="s">
        <v>125</v>
      </c>
      <c r="AB16" s="21" t="s">
        <v>125</v>
      </c>
      <c r="AC16" s="21" t="s">
        <v>126</v>
      </c>
      <c r="AD16" s="21">
        <v>132</v>
      </c>
      <c r="AE16" s="21">
        <v>501</v>
      </c>
      <c r="AF16" s="21">
        <v>3410</v>
      </c>
      <c r="AG16" s="22" t="s">
        <v>157</v>
      </c>
      <c r="AH16" s="22" t="s">
        <v>128</v>
      </c>
      <c r="AI16" s="23" t="s">
        <v>129</v>
      </c>
    </row>
    <row r="17" s="3" customFormat="1" ht="42.75" spans="1:35">
      <c r="A17" s="20" t="s">
        <v>158</v>
      </c>
      <c r="B17" s="21" t="s">
        <v>159</v>
      </c>
      <c r="C17" s="22" t="s">
        <v>160</v>
      </c>
      <c r="D17" s="21" t="s">
        <v>155</v>
      </c>
      <c r="E17" s="21" t="s">
        <v>161</v>
      </c>
      <c r="F17" s="23" t="s">
        <v>121</v>
      </c>
      <c r="G17" s="23" t="s">
        <v>122</v>
      </c>
      <c r="H17" s="23" t="s">
        <v>123</v>
      </c>
      <c r="I17" s="23">
        <v>5216875</v>
      </c>
      <c r="J17" s="27">
        <v>358</v>
      </c>
      <c r="K17" s="27">
        <v>204</v>
      </c>
      <c r="L17" s="21">
        <v>204</v>
      </c>
      <c r="M17" s="21"/>
      <c r="N17" s="21"/>
      <c r="O17" s="21"/>
      <c r="P17" s="21"/>
      <c r="Q17" s="21"/>
      <c r="R17" s="21"/>
      <c r="S17" s="21"/>
      <c r="T17" s="21"/>
      <c r="U17" s="21"/>
      <c r="V17" s="21"/>
      <c r="W17" s="27">
        <v>154</v>
      </c>
      <c r="X17" s="21" t="s">
        <v>124</v>
      </c>
      <c r="Y17" s="21" t="s">
        <v>125</v>
      </c>
      <c r="Z17" s="21" t="s">
        <v>125</v>
      </c>
      <c r="AA17" s="21" t="s">
        <v>125</v>
      </c>
      <c r="AB17" s="21" t="s">
        <v>125</v>
      </c>
      <c r="AC17" s="21" t="s">
        <v>126</v>
      </c>
      <c r="AD17" s="21">
        <v>132</v>
      </c>
      <c r="AE17" s="21">
        <v>541</v>
      </c>
      <c r="AF17" s="21">
        <v>5280</v>
      </c>
      <c r="AG17" s="22" t="s">
        <v>157</v>
      </c>
      <c r="AH17" s="22" t="s">
        <v>128</v>
      </c>
      <c r="AI17" s="23" t="s">
        <v>129</v>
      </c>
    </row>
    <row r="18" s="3" customFormat="1" ht="42.75" spans="1:35">
      <c r="A18" s="20" t="s">
        <v>162</v>
      </c>
      <c r="B18" s="21" t="s">
        <v>163</v>
      </c>
      <c r="C18" s="22" t="s">
        <v>164</v>
      </c>
      <c r="D18" s="21" t="s">
        <v>155</v>
      </c>
      <c r="E18" s="21" t="s">
        <v>165</v>
      </c>
      <c r="F18" s="26" t="s">
        <v>121</v>
      </c>
      <c r="G18" s="23" t="s">
        <v>122</v>
      </c>
      <c r="H18" s="23" t="s">
        <v>123</v>
      </c>
      <c r="I18" s="23">
        <v>5216875</v>
      </c>
      <c r="J18" s="27">
        <v>80</v>
      </c>
      <c r="K18" s="27">
        <v>80</v>
      </c>
      <c r="L18" s="21">
        <v>80</v>
      </c>
      <c r="M18" s="21"/>
      <c r="N18" s="21"/>
      <c r="O18" s="21"/>
      <c r="P18" s="21"/>
      <c r="Q18" s="21"/>
      <c r="R18" s="21"/>
      <c r="S18" s="21"/>
      <c r="T18" s="21"/>
      <c r="U18" s="21"/>
      <c r="V18" s="21"/>
      <c r="W18" s="27"/>
      <c r="X18" s="21" t="s">
        <v>124</v>
      </c>
      <c r="Y18" s="21" t="s">
        <v>125</v>
      </c>
      <c r="Z18" s="21" t="s">
        <v>125</v>
      </c>
      <c r="AA18" s="21" t="s">
        <v>125</v>
      </c>
      <c r="AB18" s="21" t="s">
        <v>125</v>
      </c>
      <c r="AC18" s="21" t="s">
        <v>126</v>
      </c>
      <c r="AD18" s="21">
        <v>53</v>
      </c>
      <c r="AE18" s="21">
        <v>169</v>
      </c>
      <c r="AF18" s="21">
        <v>3111</v>
      </c>
      <c r="AG18" s="22" t="s">
        <v>127</v>
      </c>
      <c r="AH18" s="22" t="s">
        <v>128</v>
      </c>
      <c r="AI18" s="23" t="s">
        <v>129</v>
      </c>
    </row>
    <row r="19" s="3" customFormat="1" ht="42.75" spans="1:35">
      <c r="A19" s="20" t="s">
        <v>166</v>
      </c>
      <c r="B19" s="21" t="s">
        <v>167</v>
      </c>
      <c r="C19" s="22" t="s">
        <v>168</v>
      </c>
      <c r="D19" s="21" t="s">
        <v>169</v>
      </c>
      <c r="E19" s="21" t="s">
        <v>170</v>
      </c>
      <c r="F19" s="26" t="s">
        <v>121</v>
      </c>
      <c r="G19" s="23" t="s">
        <v>122</v>
      </c>
      <c r="H19" s="23" t="s">
        <v>123</v>
      </c>
      <c r="I19" s="23">
        <v>5216875</v>
      </c>
      <c r="J19" s="21">
        <v>80</v>
      </c>
      <c r="K19" s="21">
        <v>80</v>
      </c>
      <c r="L19" s="21">
        <v>80</v>
      </c>
      <c r="M19" s="21"/>
      <c r="N19" s="21"/>
      <c r="O19" s="21"/>
      <c r="P19" s="21"/>
      <c r="Q19" s="21"/>
      <c r="R19" s="21"/>
      <c r="S19" s="21"/>
      <c r="T19" s="21"/>
      <c r="U19" s="21"/>
      <c r="V19" s="21"/>
      <c r="W19" s="21"/>
      <c r="X19" s="21" t="s">
        <v>124</v>
      </c>
      <c r="Y19" s="21" t="s">
        <v>125</v>
      </c>
      <c r="Z19" s="21" t="s">
        <v>125</v>
      </c>
      <c r="AA19" s="21" t="s">
        <v>125</v>
      </c>
      <c r="AB19" s="21" t="s">
        <v>125</v>
      </c>
      <c r="AC19" s="21" t="s">
        <v>126</v>
      </c>
      <c r="AD19" s="21">
        <v>80</v>
      </c>
      <c r="AE19" s="21">
        <v>310</v>
      </c>
      <c r="AF19" s="21">
        <v>1850</v>
      </c>
      <c r="AG19" s="22" t="s">
        <v>127</v>
      </c>
      <c r="AH19" s="22" t="s">
        <v>128</v>
      </c>
      <c r="AI19" s="23" t="s">
        <v>129</v>
      </c>
    </row>
    <row r="20" s="3" customFormat="1" ht="42.75" spans="1:35">
      <c r="A20" s="20" t="s">
        <v>171</v>
      </c>
      <c r="B20" s="21" t="s">
        <v>172</v>
      </c>
      <c r="C20" s="22" t="s">
        <v>173</v>
      </c>
      <c r="D20" s="21" t="s">
        <v>169</v>
      </c>
      <c r="E20" s="27" t="s">
        <v>174</v>
      </c>
      <c r="F20" s="26" t="s">
        <v>121</v>
      </c>
      <c r="G20" s="23" t="s">
        <v>122</v>
      </c>
      <c r="H20" s="23" t="s">
        <v>123</v>
      </c>
      <c r="I20" s="23">
        <v>5216875</v>
      </c>
      <c r="J20" s="21">
        <v>120</v>
      </c>
      <c r="K20" s="21">
        <v>120</v>
      </c>
      <c r="L20" s="21">
        <v>120</v>
      </c>
      <c r="M20" s="21"/>
      <c r="N20" s="21"/>
      <c r="O20" s="21"/>
      <c r="P20" s="21"/>
      <c r="Q20" s="21"/>
      <c r="R20" s="21"/>
      <c r="S20" s="21"/>
      <c r="T20" s="21"/>
      <c r="U20" s="21"/>
      <c r="V20" s="21"/>
      <c r="W20" s="21"/>
      <c r="X20" s="21" t="s">
        <v>124</v>
      </c>
      <c r="Y20" s="21" t="s">
        <v>125</v>
      </c>
      <c r="Z20" s="21" t="s">
        <v>125</v>
      </c>
      <c r="AA20" s="21" t="s">
        <v>125</v>
      </c>
      <c r="AB20" s="21" t="s">
        <v>125</v>
      </c>
      <c r="AC20" s="21" t="s">
        <v>126</v>
      </c>
      <c r="AD20" s="21">
        <v>120</v>
      </c>
      <c r="AE20" s="21">
        <v>105</v>
      </c>
      <c r="AF20" s="21">
        <v>661</v>
      </c>
      <c r="AG20" s="22" t="s">
        <v>127</v>
      </c>
      <c r="AH20" s="22" t="s">
        <v>128</v>
      </c>
      <c r="AI20" s="23" t="s">
        <v>129</v>
      </c>
    </row>
    <row r="21" s="3" customFormat="1" ht="85.5" spans="1:35">
      <c r="A21" s="20" t="s">
        <v>175</v>
      </c>
      <c r="B21" s="21" t="s">
        <v>176</v>
      </c>
      <c r="C21" s="22" t="s">
        <v>177</v>
      </c>
      <c r="D21" s="21" t="s">
        <v>178</v>
      </c>
      <c r="E21" s="21" t="s">
        <v>179</v>
      </c>
      <c r="F21" s="26" t="s">
        <v>121</v>
      </c>
      <c r="G21" s="23" t="s">
        <v>122</v>
      </c>
      <c r="H21" s="23" t="s">
        <v>123</v>
      </c>
      <c r="I21" s="23">
        <v>5216875</v>
      </c>
      <c r="J21" s="21">
        <v>2810</v>
      </c>
      <c r="K21" s="21">
        <v>1800</v>
      </c>
      <c r="L21" s="21"/>
      <c r="M21" s="21">
        <v>1800</v>
      </c>
      <c r="N21" s="21"/>
      <c r="O21" s="21"/>
      <c r="P21" s="21"/>
      <c r="Q21" s="21"/>
      <c r="R21" s="21"/>
      <c r="S21" s="21"/>
      <c r="T21" s="21"/>
      <c r="U21" s="21"/>
      <c r="V21" s="21"/>
      <c r="W21" s="21">
        <v>1010</v>
      </c>
      <c r="X21" s="21" t="s">
        <v>124</v>
      </c>
      <c r="Y21" s="21" t="s">
        <v>125</v>
      </c>
      <c r="Z21" s="21" t="s">
        <v>125</v>
      </c>
      <c r="AA21" s="21" t="s">
        <v>125</v>
      </c>
      <c r="AB21" s="21" t="s">
        <v>125</v>
      </c>
      <c r="AC21" s="21" t="s">
        <v>126</v>
      </c>
      <c r="AD21" s="21">
        <v>1089</v>
      </c>
      <c r="AE21" s="21">
        <v>4158</v>
      </c>
      <c r="AF21" s="21">
        <v>5000</v>
      </c>
      <c r="AG21" s="22" t="s">
        <v>127</v>
      </c>
      <c r="AH21" s="22" t="s">
        <v>128</v>
      </c>
      <c r="AI21" s="23" t="s">
        <v>129</v>
      </c>
    </row>
    <row r="22" s="3" customFormat="1" ht="42.75" spans="1:35">
      <c r="A22" s="20" t="s">
        <v>180</v>
      </c>
      <c r="B22" s="21" t="s">
        <v>181</v>
      </c>
      <c r="C22" s="22" t="s">
        <v>182</v>
      </c>
      <c r="D22" s="21" t="s">
        <v>183</v>
      </c>
      <c r="E22" s="21" t="s">
        <v>184</v>
      </c>
      <c r="F22" s="26" t="s">
        <v>121</v>
      </c>
      <c r="G22" s="23" t="s">
        <v>122</v>
      </c>
      <c r="H22" s="23" t="s">
        <v>123</v>
      </c>
      <c r="I22" s="23">
        <v>5216875</v>
      </c>
      <c r="J22" s="21">
        <v>110</v>
      </c>
      <c r="K22" s="21">
        <v>110</v>
      </c>
      <c r="L22" s="21"/>
      <c r="M22" s="21">
        <v>110</v>
      </c>
      <c r="N22" s="21"/>
      <c r="O22" s="21"/>
      <c r="P22" s="21"/>
      <c r="Q22" s="21"/>
      <c r="R22" s="21"/>
      <c r="S22" s="21"/>
      <c r="T22" s="21"/>
      <c r="U22" s="21"/>
      <c r="V22" s="21"/>
      <c r="W22" s="21"/>
      <c r="X22" s="21" t="s">
        <v>124</v>
      </c>
      <c r="Y22" s="21" t="s">
        <v>125</v>
      </c>
      <c r="Z22" s="21" t="s">
        <v>125</v>
      </c>
      <c r="AA22" s="21" t="s">
        <v>125</v>
      </c>
      <c r="AB22" s="21" t="s">
        <v>125</v>
      </c>
      <c r="AC22" s="21" t="s">
        <v>126</v>
      </c>
      <c r="AD22" s="21">
        <v>110</v>
      </c>
      <c r="AE22" s="21">
        <v>240</v>
      </c>
      <c r="AF22" s="21">
        <v>240</v>
      </c>
      <c r="AG22" s="22" t="s">
        <v>127</v>
      </c>
      <c r="AH22" s="22" t="s">
        <v>128</v>
      </c>
      <c r="AI22" s="23" t="s">
        <v>129</v>
      </c>
    </row>
    <row r="23" s="3" customFormat="1" ht="42.75" spans="1:35">
      <c r="A23" s="20" t="s">
        <v>185</v>
      </c>
      <c r="B23" s="21" t="s">
        <v>186</v>
      </c>
      <c r="C23" s="22" t="s">
        <v>187</v>
      </c>
      <c r="D23" s="21" t="s">
        <v>188</v>
      </c>
      <c r="E23" s="21" t="s">
        <v>189</v>
      </c>
      <c r="F23" s="26" t="s">
        <v>121</v>
      </c>
      <c r="G23" s="23" t="s">
        <v>122</v>
      </c>
      <c r="H23" s="23" t="s">
        <v>123</v>
      </c>
      <c r="I23" s="23">
        <v>5216875</v>
      </c>
      <c r="J23" s="21">
        <v>106</v>
      </c>
      <c r="K23" s="21">
        <v>106</v>
      </c>
      <c r="L23" s="21"/>
      <c r="M23" s="21">
        <v>106</v>
      </c>
      <c r="N23" s="21"/>
      <c r="O23" s="21"/>
      <c r="P23" s="21"/>
      <c r="Q23" s="21"/>
      <c r="R23" s="21"/>
      <c r="S23" s="21"/>
      <c r="T23" s="21"/>
      <c r="U23" s="21"/>
      <c r="V23" s="21"/>
      <c r="W23" s="21"/>
      <c r="X23" s="21" t="s">
        <v>124</v>
      </c>
      <c r="Y23" s="21" t="s">
        <v>125</v>
      </c>
      <c r="Z23" s="21" t="s">
        <v>125</v>
      </c>
      <c r="AA23" s="21" t="s">
        <v>125</v>
      </c>
      <c r="AB23" s="21" t="s">
        <v>125</v>
      </c>
      <c r="AC23" s="21" t="s">
        <v>126</v>
      </c>
      <c r="AD23" s="21">
        <v>78</v>
      </c>
      <c r="AE23" s="21">
        <v>326</v>
      </c>
      <c r="AF23" s="21">
        <v>2176</v>
      </c>
      <c r="AG23" s="22" t="s">
        <v>127</v>
      </c>
      <c r="AH23" s="22" t="s">
        <v>128</v>
      </c>
      <c r="AI23" s="23" t="s">
        <v>129</v>
      </c>
    </row>
    <row r="24" s="3" customFormat="1" ht="42.75" spans="1:35">
      <c r="A24" s="20" t="s">
        <v>190</v>
      </c>
      <c r="B24" s="21" t="s">
        <v>191</v>
      </c>
      <c r="C24" s="22" t="s">
        <v>192</v>
      </c>
      <c r="D24" s="21" t="s">
        <v>193</v>
      </c>
      <c r="E24" s="21" t="s">
        <v>194</v>
      </c>
      <c r="F24" s="23" t="s">
        <v>121</v>
      </c>
      <c r="G24" s="23" t="s">
        <v>122</v>
      </c>
      <c r="H24" s="23" t="s">
        <v>123</v>
      </c>
      <c r="I24" s="23">
        <v>5216875</v>
      </c>
      <c r="J24" s="21">
        <v>300</v>
      </c>
      <c r="K24" s="21">
        <v>300</v>
      </c>
      <c r="L24" s="21"/>
      <c r="M24" s="21">
        <v>300</v>
      </c>
      <c r="N24" s="21"/>
      <c r="O24" s="21"/>
      <c r="P24" s="21"/>
      <c r="Q24" s="21"/>
      <c r="R24" s="21"/>
      <c r="S24" s="21"/>
      <c r="T24" s="21"/>
      <c r="U24" s="21"/>
      <c r="V24" s="21"/>
      <c r="W24" s="21"/>
      <c r="X24" s="21" t="s">
        <v>124</v>
      </c>
      <c r="Y24" s="21" t="s">
        <v>125</v>
      </c>
      <c r="Z24" s="21" t="s">
        <v>125</v>
      </c>
      <c r="AA24" s="21" t="s">
        <v>125</v>
      </c>
      <c r="AB24" s="21" t="s">
        <v>125</v>
      </c>
      <c r="AC24" s="21" t="s">
        <v>126</v>
      </c>
      <c r="AD24" s="21">
        <v>152</v>
      </c>
      <c r="AE24" s="21">
        <v>583</v>
      </c>
      <c r="AF24" s="21">
        <v>4247</v>
      </c>
      <c r="AG24" s="22" t="s">
        <v>127</v>
      </c>
      <c r="AH24" s="22" t="s">
        <v>128</v>
      </c>
      <c r="AI24" s="23" t="s">
        <v>129</v>
      </c>
    </row>
    <row r="25" s="3" customFormat="1" ht="42.75" spans="1:35">
      <c r="A25" s="20" t="s">
        <v>195</v>
      </c>
      <c r="B25" s="21" t="s">
        <v>196</v>
      </c>
      <c r="C25" s="22" t="s">
        <v>197</v>
      </c>
      <c r="D25" s="21" t="s">
        <v>193</v>
      </c>
      <c r="E25" s="21" t="s">
        <v>198</v>
      </c>
      <c r="F25" s="23" t="s">
        <v>121</v>
      </c>
      <c r="G25" s="23" t="s">
        <v>122</v>
      </c>
      <c r="H25" s="23" t="s">
        <v>123</v>
      </c>
      <c r="I25" s="23">
        <v>5216875</v>
      </c>
      <c r="J25" s="21">
        <v>150</v>
      </c>
      <c r="K25" s="21">
        <v>150</v>
      </c>
      <c r="L25" s="21"/>
      <c r="M25" s="21">
        <v>150</v>
      </c>
      <c r="N25" s="21"/>
      <c r="O25" s="21"/>
      <c r="P25" s="21"/>
      <c r="Q25" s="21"/>
      <c r="R25" s="21"/>
      <c r="S25" s="21"/>
      <c r="T25" s="21"/>
      <c r="U25" s="21"/>
      <c r="V25" s="21"/>
      <c r="W25" s="21"/>
      <c r="X25" s="21" t="s">
        <v>124</v>
      </c>
      <c r="Y25" s="21" t="s">
        <v>125</v>
      </c>
      <c r="Z25" s="21" t="s">
        <v>125</v>
      </c>
      <c r="AA25" s="21" t="s">
        <v>125</v>
      </c>
      <c r="AB25" s="21" t="s">
        <v>125</v>
      </c>
      <c r="AC25" s="21" t="s">
        <v>126</v>
      </c>
      <c r="AD25" s="21">
        <v>159</v>
      </c>
      <c r="AE25" s="21">
        <v>620</v>
      </c>
      <c r="AF25" s="21">
        <v>3710</v>
      </c>
      <c r="AG25" s="22" t="s">
        <v>127</v>
      </c>
      <c r="AH25" s="22" t="s">
        <v>128</v>
      </c>
      <c r="AI25" s="23" t="s">
        <v>129</v>
      </c>
    </row>
    <row r="26" s="3" customFormat="1" ht="42.75" spans="1:35">
      <c r="A26" s="20" t="s">
        <v>199</v>
      </c>
      <c r="B26" s="21" t="s">
        <v>200</v>
      </c>
      <c r="C26" s="22" t="s">
        <v>201</v>
      </c>
      <c r="D26" s="21" t="s">
        <v>193</v>
      </c>
      <c r="E26" s="21" t="s">
        <v>202</v>
      </c>
      <c r="F26" s="23" t="s">
        <v>121</v>
      </c>
      <c r="G26" s="23" t="s">
        <v>122</v>
      </c>
      <c r="H26" s="23" t="s">
        <v>123</v>
      </c>
      <c r="I26" s="23">
        <v>5216875</v>
      </c>
      <c r="J26" s="21">
        <v>60</v>
      </c>
      <c r="K26" s="21">
        <v>60</v>
      </c>
      <c r="L26" s="21"/>
      <c r="M26" s="21">
        <v>60</v>
      </c>
      <c r="N26" s="21"/>
      <c r="O26" s="21"/>
      <c r="P26" s="21"/>
      <c r="Q26" s="21"/>
      <c r="R26" s="21"/>
      <c r="S26" s="21"/>
      <c r="T26" s="21"/>
      <c r="U26" s="21"/>
      <c r="V26" s="21"/>
      <c r="W26" s="21"/>
      <c r="X26" s="21" t="s">
        <v>124</v>
      </c>
      <c r="Y26" s="21" t="s">
        <v>125</v>
      </c>
      <c r="Z26" s="21" t="s">
        <v>125</v>
      </c>
      <c r="AA26" s="21" t="s">
        <v>125</v>
      </c>
      <c r="AB26" s="21" t="s">
        <v>125</v>
      </c>
      <c r="AC26" s="21" t="s">
        <v>126</v>
      </c>
      <c r="AD26" s="21">
        <v>136</v>
      </c>
      <c r="AE26" s="21">
        <v>533</v>
      </c>
      <c r="AF26" s="21">
        <v>3804</v>
      </c>
      <c r="AG26" s="22" t="s">
        <v>127</v>
      </c>
      <c r="AH26" s="22" t="s">
        <v>128</v>
      </c>
      <c r="AI26" s="23" t="s">
        <v>129</v>
      </c>
    </row>
    <row r="27" s="3" customFormat="1" ht="57" spans="1:35">
      <c r="A27" s="20" t="s">
        <v>203</v>
      </c>
      <c r="B27" s="21" t="s">
        <v>204</v>
      </c>
      <c r="C27" s="22" t="s">
        <v>205</v>
      </c>
      <c r="D27" s="21" t="s">
        <v>206</v>
      </c>
      <c r="E27" s="21" t="s">
        <v>207</v>
      </c>
      <c r="F27" s="23" t="s">
        <v>121</v>
      </c>
      <c r="G27" s="23" t="s">
        <v>122</v>
      </c>
      <c r="H27" s="23" t="s">
        <v>123</v>
      </c>
      <c r="I27" s="23">
        <v>5216875</v>
      </c>
      <c r="J27" s="21">
        <v>41</v>
      </c>
      <c r="K27" s="21">
        <v>41</v>
      </c>
      <c r="L27" s="21">
        <v>41</v>
      </c>
      <c r="M27" s="21"/>
      <c r="N27" s="21"/>
      <c r="O27" s="21"/>
      <c r="P27" s="21"/>
      <c r="Q27" s="21"/>
      <c r="R27" s="21"/>
      <c r="S27" s="21"/>
      <c r="T27" s="21"/>
      <c r="U27" s="21"/>
      <c r="V27" s="21"/>
      <c r="W27" s="21"/>
      <c r="X27" s="21" t="s">
        <v>124</v>
      </c>
      <c r="Y27" s="21" t="s">
        <v>125</v>
      </c>
      <c r="Z27" s="21" t="s">
        <v>125</v>
      </c>
      <c r="AA27" s="21" t="s">
        <v>125</v>
      </c>
      <c r="AB27" s="21" t="s">
        <v>125</v>
      </c>
      <c r="AC27" s="21" t="s">
        <v>126</v>
      </c>
      <c r="AD27" s="21">
        <v>170</v>
      </c>
      <c r="AE27" s="21">
        <v>622</v>
      </c>
      <c r="AF27" s="21">
        <v>2660</v>
      </c>
      <c r="AG27" s="39" t="s">
        <v>127</v>
      </c>
      <c r="AH27" s="39" t="s">
        <v>128</v>
      </c>
      <c r="AI27" s="23" t="s">
        <v>129</v>
      </c>
    </row>
    <row r="28" s="3" customFormat="1" ht="71.25" spans="1:35">
      <c r="A28" s="20" t="s">
        <v>208</v>
      </c>
      <c r="B28" s="21" t="s">
        <v>209</v>
      </c>
      <c r="C28" s="22" t="s">
        <v>210</v>
      </c>
      <c r="D28" s="21" t="s">
        <v>206</v>
      </c>
      <c r="E28" s="21" t="s">
        <v>211</v>
      </c>
      <c r="F28" s="23" t="s">
        <v>121</v>
      </c>
      <c r="G28" s="23" t="s">
        <v>122</v>
      </c>
      <c r="H28" s="23" t="s">
        <v>123</v>
      </c>
      <c r="I28" s="23">
        <v>5216875</v>
      </c>
      <c r="J28" s="21">
        <v>130</v>
      </c>
      <c r="K28" s="21">
        <v>130</v>
      </c>
      <c r="L28" s="21">
        <v>130</v>
      </c>
      <c r="M28" s="21"/>
      <c r="N28" s="21"/>
      <c r="O28" s="21"/>
      <c r="P28" s="21"/>
      <c r="Q28" s="21"/>
      <c r="R28" s="21"/>
      <c r="S28" s="21"/>
      <c r="T28" s="21"/>
      <c r="U28" s="21"/>
      <c r="V28" s="21"/>
      <c r="W28" s="21"/>
      <c r="X28" s="21" t="s">
        <v>124</v>
      </c>
      <c r="Y28" s="21" t="s">
        <v>125</v>
      </c>
      <c r="Z28" s="21" t="s">
        <v>125</v>
      </c>
      <c r="AA28" s="21" t="s">
        <v>125</v>
      </c>
      <c r="AB28" s="21" t="s">
        <v>125</v>
      </c>
      <c r="AC28" s="21" t="s">
        <v>126</v>
      </c>
      <c r="AD28" s="21">
        <v>161</v>
      </c>
      <c r="AE28" s="21">
        <v>737</v>
      </c>
      <c r="AF28" s="21">
        <v>3200</v>
      </c>
      <c r="AG28" s="39" t="s">
        <v>127</v>
      </c>
      <c r="AH28" s="39" t="s">
        <v>128</v>
      </c>
      <c r="AI28" s="23" t="s">
        <v>129</v>
      </c>
    </row>
    <row r="29" s="3" customFormat="1" ht="57" spans="1:35">
      <c r="A29" s="20" t="s">
        <v>212</v>
      </c>
      <c r="B29" s="21" t="s">
        <v>213</v>
      </c>
      <c r="C29" s="22" t="s">
        <v>214</v>
      </c>
      <c r="D29" s="21" t="s">
        <v>206</v>
      </c>
      <c r="E29" s="21" t="s">
        <v>215</v>
      </c>
      <c r="F29" s="23" t="s">
        <v>121</v>
      </c>
      <c r="G29" s="23" t="s">
        <v>122</v>
      </c>
      <c r="H29" s="23" t="s">
        <v>123</v>
      </c>
      <c r="I29" s="23">
        <v>5216875</v>
      </c>
      <c r="J29" s="21">
        <v>85</v>
      </c>
      <c r="K29" s="21">
        <v>85</v>
      </c>
      <c r="L29" s="21">
        <v>85</v>
      </c>
      <c r="M29" s="21"/>
      <c r="N29" s="21"/>
      <c r="O29" s="21"/>
      <c r="P29" s="21"/>
      <c r="Q29" s="21"/>
      <c r="R29" s="21"/>
      <c r="S29" s="21"/>
      <c r="T29" s="21"/>
      <c r="U29" s="21"/>
      <c r="V29" s="21"/>
      <c r="W29" s="21"/>
      <c r="X29" s="21" t="s">
        <v>124</v>
      </c>
      <c r="Y29" s="21" t="s">
        <v>125</v>
      </c>
      <c r="Z29" s="21" t="s">
        <v>125</v>
      </c>
      <c r="AA29" s="21" t="s">
        <v>125</v>
      </c>
      <c r="AB29" s="21" t="s">
        <v>125</v>
      </c>
      <c r="AC29" s="21" t="s">
        <v>126</v>
      </c>
      <c r="AD29" s="21">
        <v>214</v>
      </c>
      <c r="AE29" s="21">
        <v>787</v>
      </c>
      <c r="AF29" s="21">
        <v>2113</v>
      </c>
      <c r="AG29" s="39" t="s">
        <v>127</v>
      </c>
      <c r="AH29" s="39" t="s">
        <v>128</v>
      </c>
      <c r="AI29" s="23" t="s">
        <v>129</v>
      </c>
    </row>
    <row r="30" s="3" customFormat="1" ht="42.75" spans="1:35">
      <c r="A30" s="20" t="s">
        <v>216</v>
      </c>
      <c r="B30" s="21" t="s">
        <v>217</v>
      </c>
      <c r="C30" s="22" t="s">
        <v>218</v>
      </c>
      <c r="D30" s="21" t="s">
        <v>206</v>
      </c>
      <c r="E30" s="21" t="s">
        <v>219</v>
      </c>
      <c r="F30" s="23" t="s">
        <v>121</v>
      </c>
      <c r="G30" s="23" t="s">
        <v>122</v>
      </c>
      <c r="H30" s="23" t="s">
        <v>123</v>
      </c>
      <c r="I30" s="23">
        <v>5216875</v>
      </c>
      <c r="J30" s="21">
        <v>600</v>
      </c>
      <c r="K30" s="21">
        <v>600</v>
      </c>
      <c r="L30" s="21">
        <v>600</v>
      </c>
      <c r="M30" s="21"/>
      <c r="N30" s="21"/>
      <c r="O30" s="21"/>
      <c r="P30" s="21"/>
      <c r="Q30" s="21"/>
      <c r="R30" s="21"/>
      <c r="S30" s="21"/>
      <c r="T30" s="21"/>
      <c r="U30" s="21"/>
      <c r="V30" s="21"/>
      <c r="W30" s="21"/>
      <c r="X30" s="21" t="s">
        <v>124</v>
      </c>
      <c r="Y30" s="21" t="s">
        <v>125</v>
      </c>
      <c r="Z30" s="21" t="s">
        <v>125</v>
      </c>
      <c r="AA30" s="21" t="s">
        <v>125</v>
      </c>
      <c r="AB30" s="21" t="s">
        <v>125</v>
      </c>
      <c r="AC30" s="21" t="s">
        <v>126</v>
      </c>
      <c r="AD30" s="21">
        <v>50</v>
      </c>
      <c r="AE30" s="21">
        <v>200</v>
      </c>
      <c r="AF30" s="21">
        <v>2438</v>
      </c>
      <c r="AG30" s="39" t="s">
        <v>127</v>
      </c>
      <c r="AH30" s="39" t="s">
        <v>128</v>
      </c>
      <c r="AI30" s="23" t="s">
        <v>129</v>
      </c>
    </row>
    <row r="31" s="3" customFormat="1" ht="71.25" spans="1:35">
      <c r="A31" s="20" t="s">
        <v>220</v>
      </c>
      <c r="B31" s="23" t="s">
        <v>221</v>
      </c>
      <c r="C31" s="28" t="s">
        <v>222</v>
      </c>
      <c r="D31" s="23" t="s">
        <v>193</v>
      </c>
      <c r="E31" s="23" t="s">
        <v>223</v>
      </c>
      <c r="F31" s="23" t="s">
        <v>121</v>
      </c>
      <c r="G31" s="23" t="s">
        <v>122</v>
      </c>
      <c r="H31" s="23" t="s">
        <v>123</v>
      </c>
      <c r="I31" s="23">
        <v>5216875</v>
      </c>
      <c r="J31" s="23">
        <v>470.7</v>
      </c>
      <c r="K31" s="23">
        <v>200</v>
      </c>
      <c r="L31" s="23">
        <v>200</v>
      </c>
      <c r="M31" s="23"/>
      <c r="N31" s="23"/>
      <c r="O31" s="23"/>
      <c r="P31" s="23"/>
      <c r="Q31" s="23"/>
      <c r="R31" s="23"/>
      <c r="S31" s="23"/>
      <c r="T31" s="23"/>
      <c r="U31" s="23"/>
      <c r="V31" s="23"/>
      <c r="W31" s="23">
        <v>270.7</v>
      </c>
      <c r="X31" s="21" t="s">
        <v>124</v>
      </c>
      <c r="Y31" s="21" t="s">
        <v>125</v>
      </c>
      <c r="Z31" s="21" t="s">
        <v>125</v>
      </c>
      <c r="AA31" s="21" t="s">
        <v>125</v>
      </c>
      <c r="AB31" s="21" t="s">
        <v>125</v>
      </c>
      <c r="AC31" s="21" t="s">
        <v>126</v>
      </c>
      <c r="AD31" s="21">
        <v>200</v>
      </c>
      <c r="AE31" s="21">
        <v>378</v>
      </c>
      <c r="AF31" s="21">
        <v>1650</v>
      </c>
      <c r="AG31" s="39" t="s">
        <v>127</v>
      </c>
      <c r="AH31" s="39" t="s">
        <v>128</v>
      </c>
      <c r="AI31" s="23" t="s">
        <v>129</v>
      </c>
    </row>
    <row r="32" s="3" customFormat="1" ht="42.75" spans="1:35">
      <c r="A32" s="20" t="s">
        <v>224</v>
      </c>
      <c r="B32" s="23" t="s">
        <v>225</v>
      </c>
      <c r="C32" s="28" t="s">
        <v>226</v>
      </c>
      <c r="D32" s="23" t="s">
        <v>206</v>
      </c>
      <c r="E32" s="23" t="s">
        <v>227</v>
      </c>
      <c r="F32" s="23" t="s">
        <v>121</v>
      </c>
      <c r="G32" s="23" t="s">
        <v>122</v>
      </c>
      <c r="H32" s="23" t="s">
        <v>123</v>
      </c>
      <c r="I32" s="23">
        <v>5216875</v>
      </c>
      <c r="J32" s="23">
        <v>121.4</v>
      </c>
      <c r="K32" s="23">
        <v>100</v>
      </c>
      <c r="L32" s="23">
        <v>100</v>
      </c>
      <c r="M32" s="23"/>
      <c r="N32" s="23"/>
      <c r="O32" s="23"/>
      <c r="P32" s="23"/>
      <c r="Q32" s="23"/>
      <c r="R32" s="23"/>
      <c r="S32" s="23"/>
      <c r="T32" s="23"/>
      <c r="U32" s="23"/>
      <c r="V32" s="23"/>
      <c r="W32" s="23">
        <v>21.4</v>
      </c>
      <c r="X32" s="21" t="s">
        <v>124</v>
      </c>
      <c r="Y32" s="21" t="s">
        <v>125</v>
      </c>
      <c r="Z32" s="21" t="s">
        <v>125</v>
      </c>
      <c r="AA32" s="21" t="s">
        <v>125</v>
      </c>
      <c r="AB32" s="21" t="s">
        <v>125</v>
      </c>
      <c r="AC32" s="21" t="s">
        <v>126</v>
      </c>
      <c r="AD32" s="21">
        <v>100</v>
      </c>
      <c r="AE32" s="21">
        <v>350</v>
      </c>
      <c r="AF32" s="21">
        <v>1500</v>
      </c>
      <c r="AG32" s="39" t="s">
        <v>127</v>
      </c>
      <c r="AH32" s="39" t="s">
        <v>128</v>
      </c>
      <c r="AI32" s="23" t="s">
        <v>129</v>
      </c>
    </row>
    <row r="33" s="3" customFormat="1" ht="42.75" spans="1:35">
      <c r="A33" s="20" t="s">
        <v>228</v>
      </c>
      <c r="B33" s="23" t="s">
        <v>229</v>
      </c>
      <c r="C33" s="28" t="s">
        <v>230</v>
      </c>
      <c r="D33" s="23" t="s">
        <v>206</v>
      </c>
      <c r="E33" s="23" t="s">
        <v>231</v>
      </c>
      <c r="F33" s="23" t="s">
        <v>121</v>
      </c>
      <c r="G33" s="23" t="s">
        <v>122</v>
      </c>
      <c r="H33" s="23" t="s">
        <v>123</v>
      </c>
      <c r="I33" s="23">
        <v>5216875</v>
      </c>
      <c r="J33" s="23">
        <v>100</v>
      </c>
      <c r="K33" s="23">
        <v>100</v>
      </c>
      <c r="L33" s="23">
        <v>100</v>
      </c>
      <c r="M33" s="23"/>
      <c r="N33" s="23"/>
      <c r="O33" s="23"/>
      <c r="P33" s="23"/>
      <c r="Q33" s="23"/>
      <c r="R33" s="23"/>
      <c r="S33" s="23"/>
      <c r="T33" s="23"/>
      <c r="U33" s="23"/>
      <c r="V33" s="23"/>
      <c r="W33" s="23"/>
      <c r="X33" s="21" t="s">
        <v>124</v>
      </c>
      <c r="Y33" s="21" t="s">
        <v>125</v>
      </c>
      <c r="Z33" s="21" t="s">
        <v>125</v>
      </c>
      <c r="AA33" s="21" t="s">
        <v>125</v>
      </c>
      <c r="AB33" s="21" t="s">
        <v>125</v>
      </c>
      <c r="AC33" s="21" t="s">
        <v>126</v>
      </c>
      <c r="AD33" s="21">
        <v>126</v>
      </c>
      <c r="AE33" s="21">
        <v>430</v>
      </c>
      <c r="AF33" s="21">
        <v>1680</v>
      </c>
      <c r="AG33" s="39" t="s">
        <v>127</v>
      </c>
      <c r="AH33" s="39" t="s">
        <v>128</v>
      </c>
      <c r="AI33" s="23" t="s">
        <v>129</v>
      </c>
    </row>
    <row r="34" s="3" customFormat="1" ht="42.75" spans="1:35">
      <c r="A34" s="20" t="s">
        <v>232</v>
      </c>
      <c r="B34" s="21" t="s">
        <v>233</v>
      </c>
      <c r="C34" s="22" t="s">
        <v>234</v>
      </c>
      <c r="D34" s="21" t="s">
        <v>155</v>
      </c>
      <c r="E34" s="21" t="s">
        <v>235</v>
      </c>
      <c r="F34" s="23" t="s">
        <v>121</v>
      </c>
      <c r="G34" s="23" t="s">
        <v>122</v>
      </c>
      <c r="H34" s="23" t="s">
        <v>123</v>
      </c>
      <c r="I34" s="23">
        <v>5216875</v>
      </c>
      <c r="J34" s="27">
        <v>54.6</v>
      </c>
      <c r="K34" s="27">
        <v>26</v>
      </c>
      <c r="L34" s="21">
        <v>26</v>
      </c>
      <c r="M34" s="21"/>
      <c r="N34" s="21"/>
      <c r="O34" s="21"/>
      <c r="P34" s="21"/>
      <c r="Q34" s="21"/>
      <c r="R34" s="21"/>
      <c r="S34" s="21"/>
      <c r="T34" s="21"/>
      <c r="U34" s="21"/>
      <c r="V34" s="21"/>
      <c r="W34" s="27">
        <v>28.6</v>
      </c>
      <c r="X34" s="21" t="s">
        <v>124</v>
      </c>
      <c r="Y34" s="21" t="s">
        <v>125</v>
      </c>
      <c r="Z34" s="21" t="s">
        <v>125</v>
      </c>
      <c r="AA34" s="21" t="s">
        <v>125</v>
      </c>
      <c r="AB34" s="21" t="s">
        <v>125</v>
      </c>
      <c r="AC34" s="21" t="s">
        <v>126</v>
      </c>
      <c r="AD34" s="21">
        <v>18</v>
      </c>
      <c r="AE34" s="21">
        <v>76</v>
      </c>
      <c r="AF34" s="21">
        <v>520</v>
      </c>
      <c r="AG34" s="22" t="s">
        <v>127</v>
      </c>
      <c r="AH34" s="22" t="s">
        <v>128</v>
      </c>
      <c r="AI34" s="23" t="s">
        <v>129</v>
      </c>
    </row>
    <row r="35" s="3" customFormat="1" ht="42.75" spans="1:35">
      <c r="A35" s="20" t="s">
        <v>236</v>
      </c>
      <c r="B35" s="23" t="s">
        <v>237</v>
      </c>
      <c r="C35" s="28" t="s">
        <v>238</v>
      </c>
      <c r="D35" s="23" t="s">
        <v>155</v>
      </c>
      <c r="E35" s="23" t="s">
        <v>161</v>
      </c>
      <c r="F35" s="23" t="s">
        <v>121</v>
      </c>
      <c r="G35" s="23" t="s">
        <v>122</v>
      </c>
      <c r="H35" s="23" t="s">
        <v>123</v>
      </c>
      <c r="I35" s="23">
        <v>5216875</v>
      </c>
      <c r="J35" s="23">
        <v>782</v>
      </c>
      <c r="K35" s="23">
        <v>302</v>
      </c>
      <c r="L35" s="23">
        <v>302</v>
      </c>
      <c r="M35" s="23"/>
      <c r="N35" s="23"/>
      <c r="O35" s="23"/>
      <c r="P35" s="23"/>
      <c r="Q35" s="23"/>
      <c r="R35" s="23"/>
      <c r="S35" s="23"/>
      <c r="T35" s="23"/>
      <c r="U35" s="23"/>
      <c r="V35" s="23"/>
      <c r="W35" s="23">
        <v>480</v>
      </c>
      <c r="X35" s="21" t="s">
        <v>124</v>
      </c>
      <c r="Y35" s="21" t="s">
        <v>125</v>
      </c>
      <c r="Z35" s="21" t="s">
        <v>125</v>
      </c>
      <c r="AA35" s="21" t="s">
        <v>125</v>
      </c>
      <c r="AB35" s="21" t="s">
        <v>125</v>
      </c>
      <c r="AC35" s="21" t="s">
        <v>126</v>
      </c>
      <c r="AD35" s="21">
        <v>300</v>
      </c>
      <c r="AE35" s="21">
        <v>560</v>
      </c>
      <c r="AF35" s="21">
        <v>1200</v>
      </c>
      <c r="AG35" s="22" t="s">
        <v>127</v>
      </c>
      <c r="AH35" s="22" t="s">
        <v>128</v>
      </c>
      <c r="AI35" s="23" t="s">
        <v>129</v>
      </c>
    </row>
    <row r="36" s="3" customFormat="1" ht="85.5" spans="1:35">
      <c r="A36" s="20" t="s">
        <v>239</v>
      </c>
      <c r="B36" s="23" t="s">
        <v>240</v>
      </c>
      <c r="C36" s="28" t="s">
        <v>241</v>
      </c>
      <c r="D36" s="23" t="s">
        <v>206</v>
      </c>
      <c r="E36" s="23" t="s">
        <v>242</v>
      </c>
      <c r="F36" s="23" t="s">
        <v>121</v>
      </c>
      <c r="G36" s="23" t="s">
        <v>122</v>
      </c>
      <c r="H36" s="23" t="s">
        <v>123</v>
      </c>
      <c r="I36" s="23">
        <v>5216875</v>
      </c>
      <c r="J36" s="23">
        <v>290</v>
      </c>
      <c r="K36" s="36">
        <v>290</v>
      </c>
      <c r="L36" s="23">
        <v>290</v>
      </c>
      <c r="M36" s="23"/>
      <c r="N36" s="23"/>
      <c r="O36" s="23"/>
      <c r="P36" s="23"/>
      <c r="Q36" s="23"/>
      <c r="R36" s="23"/>
      <c r="S36" s="23"/>
      <c r="T36" s="23"/>
      <c r="U36" s="23"/>
      <c r="V36" s="23"/>
      <c r="W36" s="23"/>
      <c r="X36" s="23" t="s">
        <v>124</v>
      </c>
      <c r="Y36" s="23" t="s">
        <v>125</v>
      </c>
      <c r="Z36" s="23" t="s">
        <v>125</v>
      </c>
      <c r="AA36" s="23" t="s">
        <v>125</v>
      </c>
      <c r="AB36" s="23" t="s">
        <v>125</v>
      </c>
      <c r="AC36" s="23" t="s">
        <v>126</v>
      </c>
      <c r="AD36" s="23">
        <v>113</v>
      </c>
      <c r="AE36" s="23">
        <v>462</v>
      </c>
      <c r="AF36" s="23">
        <v>3779</v>
      </c>
      <c r="AG36" s="28" t="s">
        <v>127</v>
      </c>
      <c r="AH36" s="28" t="s">
        <v>128</v>
      </c>
      <c r="AI36" s="23" t="s">
        <v>129</v>
      </c>
    </row>
    <row r="37" s="3" customFormat="1" ht="57" customHeight="1" spans="1:35">
      <c r="A37" s="20" t="s">
        <v>243</v>
      </c>
      <c r="B37" s="23" t="s">
        <v>244</v>
      </c>
      <c r="C37" s="28" t="s">
        <v>245</v>
      </c>
      <c r="D37" s="23" t="s">
        <v>246</v>
      </c>
      <c r="E37" s="19" t="s">
        <v>247</v>
      </c>
      <c r="F37" s="23" t="s">
        <v>121</v>
      </c>
      <c r="G37" s="23" t="s">
        <v>122</v>
      </c>
      <c r="H37" s="23" t="s">
        <v>123</v>
      </c>
      <c r="I37" s="23">
        <v>5216875</v>
      </c>
      <c r="J37" s="23">
        <v>6370</v>
      </c>
      <c r="K37" s="36"/>
      <c r="L37" s="23"/>
      <c r="M37" s="23"/>
      <c r="N37" s="23"/>
      <c r="O37" s="23"/>
      <c r="P37" s="23">
        <v>6370</v>
      </c>
      <c r="Q37" s="23"/>
      <c r="R37" s="23"/>
      <c r="S37" s="23"/>
      <c r="T37" s="23"/>
      <c r="U37" s="23"/>
      <c r="V37" s="23"/>
      <c r="W37" s="23"/>
      <c r="X37" s="23" t="s">
        <v>124</v>
      </c>
      <c r="Y37" s="23" t="s">
        <v>125</v>
      </c>
      <c r="Z37" s="23" t="s">
        <v>125</v>
      </c>
      <c r="AA37" s="23" t="s">
        <v>126</v>
      </c>
      <c r="AB37" s="23" t="s">
        <v>126</v>
      </c>
      <c r="AC37" s="23" t="s">
        <v>126</v>
      </c>
      <c r="AD37" s="23">
        <v>4350</v>
      </c>
      <c r="AE37" s="23">
        <v>15500</v>
      </c>
      <c r="AF37" s="23">
        <v>15500</v>
      </c>
      <c r="AG37" s="28" t="s">
        <v>248</v>
      </c>
      <c r="AH37" s="28" t="s">
        <v>249</v>
      </c>
      <c r="AI37" s="23" t="s">
        <v>129</v>
      </c>
    </row>
    <row r="38" s="3" customFormat="1" ht="57" spans="1:35">
      <c r="A38" s="20" t="s">
        <v>250</v>
      </c>
      <c r="B38" s="23" t="s">
        <v>251</v>
      </c>
      <c r="C38" s="28" t="s">
        <v>252</v>
      </c>
      <c r="D38" s="23" t="s">
        <v>253</v>
      </c>
      <c r="E38" s="19" t="s">
        <v>247</v>
      </c>
      <c r="F38" s="23" t="s">
        <v>121</v>
      </c>
      <c r="G38" s="23" t="s">
        <v>122</v>
      </c>
      <c r="H38" s="23" t="s">
        <v>123</v>
      </c>
      <c r="I38" s="23">
        <v>5216875</v>
      </c>
      <c r="J38" s="23">
        <v>5400</v>
      </c>
      <c r="K38" s="36"/>
      <c r="L38" s="23"/>
      <c r="M38" s="23"/>
      <c r="N38" s="23"/>
      <c r="O38" s="23"/>
      <c r="P38" s="23">
        <v>5400</v>
      </c>
      <c r="Q38" s="23"/>
      <c r="R38" s="23"/>
      <c r="S38" s="23"/>
      <c r="T38" s="23"/>
      <c r="U38" s="23"/>
      <c r="V38" s="23"/>
      <c r="W38" s="23"/>
      <c r="X38" s="23" t="s">
        <v>124</v>
      </c>
      <c r="Y38" s="23" t="s">
        <v>125</v>
      </c>
      <c r="Z38" s="23" t="s">
        <v>125</v>
      </c>
      <c r="AA38" s="23" t="s">
        <v>126</v>
      </c>
      <c r="AB38" s="23" t="s">
        <v>126</v>
      </c>
      <c r="AC38" s="23" t="s">
        <v>126</v>
      </c>
      <c r="AD38" s="23">
        <v>1850</v>
      </c>
      <c r="AE38" s="23">
        <v>7560</v>
      </c>
      <c r="AF38" s="23">
        <v>7560</v>
      </c>
      <c r="AG38" s="28" t="s">
        <v>248</v>
      </c>
      <c r="AH38" s="28" t="s">
        <v>249</v>
      </c>
      <c r="AI38" s="23" t="s">
        <v>129</v>
      </c>
    </row>
    <row r="39" s="3" customFormat="1" ht="57" spans="1:35">
      <c r="A39" s="20" t="s">
        <v>254</v>
      </c>
      <c r="B39" s="23" t="s">
        <v>255</v>
      </c>
      <c r="C39" s="28" t="s">
        <v>256</v>
      </c>
      <c r="D39" s="23" t="s">
        <v>193</v>
      </c>
      <c r="E39" s="23" t="s">
        <v>257</v>
      </c>
      <c r="F39" s="23" t="s">
        <v>121</v>
      </c>
      <c r="G39" s="23" t="s">
        <v>122</v>
      </c>
      <c r="H39" s="23" t="s">
        <v>123</v>
      </c>
      <c r="I39" s="23">
        <v>5216875</v>
      </c>
      <c r="J39" s="23">
        <v>5000</v>
      </c>
      <c r="K39" s="36"/>
      <c r="L39" s="23"/>
      <c r="M39" s="23"/>
      <c r="N39" s="23"/>
      <c r="O39" s="23"/>
      <c r="P39" s="23">
        <v>1500</v>
      </c>
      <c r="Q39" s="23"/>
      <c r="R39" s="23"/>
      <c r="S39" s="23"/>
      <c r="T39" s="23"/>
      <c r="U39" s="23"/>
      <c r="V39" s="23"/>
      <c r="W39" s="23">
        <v>3500</v>
      </c>
      <c r="X39" s="23" t="s">
        <v>124</v>
      </c>
      <c r="Y39" s="23" t="s">
        <v>125</v>
      </c>
      <c r="Z39" s="23" t="s">
        <v>125</v>
      </c>
      <c r="AA39" s="23" t="s">
        <v>125</v>
      </c>
      <c r="AB39" s="23" t="s">
        <v>125</v>
      </c>
      <c r="AC39" s="23" t="s">
        <v>126</v>
      </c>
      <c r="AD39" s="23">
        <v>1500</v>
      </c>
      <c r="AE39" s="23">
        <v>4500</v>
      </c>
      <c r="AF39" s="23">
        <v>4500</v>
      </c>
      <c r="AG39" s="28" t="s">
        <v>127</v>
      </c>
      <c r="AH39" s="28" t="s">
        <v>128</v>
      </c>
      <c r="AI39" s="23" t="s">
        <v>129</v>
      </c>
    </row>
    <row r="40" s="2" customFormat="1" ht="28.5" spans="1:35">
      <c r="A40" s="13" t="s">
        <v>19</v>
      </c>
      <c r="B40" s="19">
        <v>1</v>
      </c>
      <c r="C40" s="18"/>
      <c r="D40" s="19"/>
      <c r="E40" s="19"/>
      <c r="F40" s="19"/>
      <c r="G40" s="19"/>
      <c r="H40" s="19"/>
      <c r="I40" s="19"/>
      <c r="J40" s="19">
        <v>800</v>
      </c>
      <c r="K40" s="19"/>
      <c r="L40" s="19"/>
      <c r="M40" s="19"/>
      <c r="N40" s="19"/>
      <c r="O40" s="19"/>
      <c r="P40" s="19">
        <v>800</v>
      </c>
      <c r="Q40" s="19"/>
      <c r="R40" s="19"/>
      <c r="S40" s="19"/>
      <c r="T40" s="19"/>
      <c r="U40" s="19"/>
      <c r="V40" s="19"/>
      <c r="W40" s="19"/>
      <c r="X40" s="19"/>
      <c r="Y40" s="19"/>
      <c r="Z40" s="19"/>
      <c r="AA40" s="19"/>
      <c r="AB40" s="19"/>
      <c r="AC40" s="19"/>
      <c r="AD40" s="19"/>
      <c r="AE40" s="19"/>
      <c r="AF40" s="19"/>
      <c r="AG40" s="19"/>
      <c r="AH40" s="18"/>
      <c r="AI40" s="19"/>
    </row>
    <row r="41" s="2" customFormat="1" ht="134" customHeight="1" spans="1:35">
      <c r="A41" s="13" t="s">
        <v>116</v>
      </c>
      <c r="B41" s="19" t="s">
        <v>258</v>
      </c>
      <c r="C41" s="18" t="s">
        <v>259</v>
      </c>
      <c r="D41" s="19" t="s">
        <v>206</v>
      </c>
      <c r="E41" s="19" t="s">
        <v>215</v>
      </c>
      <c r="F41" s="23" t="s">
        <v>121</v>
      </c>
      <c r="G41" s="19" t="s">
        <v>206</v>
      </c>
      <c r="H41" s="23" t="s">
        <v>260</v>
      </c>
      <c r="I41" s="23" t="s">
        <v>261</v>
      </c>
      <c r="J41" s="19">
        <v>800</v>
      </c>
      <c r="K41" s="19"/>
      <c r="L41" s="19"/>
      <c r="M41" s="19"/>
      <c r="N41" s="19"/>
      <c r="O41" s="19"/>
      <c r="P41" s="19">
        <v>800</v>
      </c>
      <c r="Q41" s="19"/>
      <c r="R41" s="19"/>
      <c r="S41" s="19"/>
      <c r="T41" s="19"/>
      <c r="U41" s="19"/>
      <c r="V41" s="19"/>
      <c r="W41" s="19"/>
      <c r="X41" s="23" t="s">
        <v>124</v>
      </c>
      <c r="Y41" s="23" t="s">
        <v>125</v>
      </c>
      <c r="Z41" s="23" t="s">
        <v>125</v>
      </c>
      <c r="AA41" s="23" t="s">
        <v>125</v>
      </c>
      <c r="AB41" s="23" t="s">
        <v>125</v>
      </c>
      <c r="AC41" s="23" t="s">
        <v>126</v>
      </c>
      <c r="AD41" s="19">
        <v>224</v>
      </c>
      <c r="AE41" s="19">
        <v>672</v>
      </c>
      <c r="AF41" s="19">
        <v>1668</v>
      </c>
      <c r="AG41" s="19" t="s">
        <v>262</v>
      </c>
      <c r="AH41" s="18" t="s">
        <v>263</v>
      </c>
      <c r="AI41" s="19" t="s">
        <v>206</v>
      </c>
    </row>
    <row r="42" s="2" customFormat="1" spans="1:35">
      <c r="A42" s="13" t="s">
        <v>20</v>
      </c>
      <c r="B42" s="19">
        <v>0</v>
      </c>
      <c r="C42" s="18"/>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8"/>
      <c r="AI42" s="19"/>
    </row>
    <row r="43" s="2" customFormat="1" ht="28.5" spans="1:35">
      <c r="A43" s="13" t="s">
        <v>21</v>
      </c>
      <c r="B43" s="19">
        <v>2</v>
      </c>
      <c r="C43" s="18"/>
      <c r="D43" s="19"/>
      <c r="E43" s="19"/>
      <c r="F43" s="19"/>
      <c r="G43" s="19"/>
      <c r="H43" s="19"/>
      <c r="I43" s="19"/>
      <c r="J43" s="19">
        <f>SUM(J44:J45)</f>
        <v>18</v>
      </c>
      <c r="K43" s="19">
        <f t="shared" ref="K43:W43" si="3">SUM(K44:K45)</f>
        <v>0</v>
      </c>
      <c r="L43" s="19">
        <f t="shared" si="3"/>
        <v>0</v>
      </c>
      <c r="M43" s="19">
        <f t="shared" si="3"/>
        <v>0</v>
      </c>
      <c r="N43" s="19">
        <f t="shared" si="3"/>
        <v>0</v>
      </c>
      <c r="O43" s="19">
        <f t="shared" si="3"/>
        <v>0</v>
      </c>
      <c r="P43" s="19">
        <f t="shared" si="3"/>
        <v>18</v>
      </c>
      <c r="Q43" s="19">
        <f t="shared" si="3"/>
        <v>0</v>
      </c>
      <c r="R43" s="19">
        <f t="shared" si="3"/>
        <v>0</v>
      </c>
      <c r="S43" s="19">
        <f t="shared" si="3"/>
        <v>0</v>
      </c>
      <c r="T43" s="19">
        <f t="shared" si="3"/>
        <v>0</v>
      </c>
      <c r="U43" s="19">
        <f t="shared" si="3"/>
        <v>0</v>
      </c>
      <c r="V43" s="19">
        <f t="shared" si="3"/>
        <v>0</v>
      </c>
      <c r="W43" s="19">
        <f t="shared" si="3"/>
        <v>0</v>
      </c>
      <c r="X43" s="19"/>
      <c r="Y43" s="19"/>
      <c r="Z43" s="19"/>
      <c r="AA43" s="19"/>
      <c r="AB43" s="19"/>
      <c r="AC43" s="19"/>
      <c r="AD43" s="19"/>
      <c r="AE43" s="19"/>
      <c r="AF43" s="19"/>
      <c r="AG43" s="19"/>
      <c r="AH43" s="18"/>
      <c r="AI43" s="19"/>
    </row>
    <row r="44" s="4" customFormat="1" ht="42.75" spans="1:35">
      <c r="A44" s="29" t="s">
        <v>116</v>
      </c>
      <c r="B44" s="29" t="s">
        <v>264</v>
      </c>
      <c r="C44" s="21" t="s">
        <v>265</v>
      </c>
      <c r="D44" s="21" t="s">
        <v>266</v>
      </c>
      <c r="E44" s="21"/>
      <c r="F44" s="21" t="s">
        <v>121</v>
      </c>
      <c r="G44" s="21" t="s">
        <v>267</v>
      </c>
      <c r="H44" s="21" t="s">
        <v>268</v>
      </c>
      <c r="I44" s="21">
        <v>5211400</v>
      </c>
      <c r="J44" s="21">
        <v>11.33</v>
      </c>
      <c r="K44" s="21"/>
      <c r="L44" s="21"/>
      <c r="M44" s="21"/>
      <c r="N44" s="21"/>
      <c r="O44" s="21"/>
      <c r="P44" s="21">
        <v>11.33</v>
      </c>
      <c r="Q44" s="21"/>
      <c r="R44" s="21"/>
      <c r="S44" s="21"/>
      <c r="T44" s="21"/>
      <c r="U44" s="21"/>
      <c r="V44" s="21"/>
      <c r="W44" s="21"/>
      <c r="X44" s="21" t="s">
        <v>124</v>
      </c>
      <c r="Y44" s="21" t="s">
        <v>125</v>
      </c>
      <c r="Z44" s="21" t="s">
        <v>126</v>
      </c>
      <c r="AA44" s="21" t="s">
        <v>126</v>
      </c>
      <c r="AB44" s="21" t="s">
        <v>126</v>
      </c>
      <c r="AC44" s="21" t="s">
        <v>126</v>
      </c>
      <c r="AD44" s="21">
        <v>1398</v>
      </c>
      <c r="AE44" s="21">
        <v>5592</v>
      </c>
      <c r="AF44" s="21">
        <v>5592</v>
      </c>
      <c r="AG44" s="21" t="s">
        <v>269</v>
      </c>
      <c r="AH44" s="22" t="s">
        <v>270</v>
      </c>
      <c r="AI44" s="21" t="s">
        <v>271</v>
      </c>
    </row>
    <row r="45" s="4" customFormat="1" ht="42.75" spans="1:35">
      <c r="A45" s="29" t="s">
        <v>130</v>
      </c>
      <c r="B45" s="29" t="s">
        <v>272</v>
      </c>
      <c r="C45" s="21" t="s">
        <v>273</v>
      </c>
      <c r="D45" s="21" t="s">
        <v>266</v>
      </c>
      <c r="E45" s="21"/>
      <c r="F45" s="21" t="s">
        <v>121</v>
      </c>
      <c r="G45" s="21" t="s">
        <v>267</v>
      </c>
      <c r="H45" s="21" t="s">
        <v>268</v>
      </c>
      <c r="I45" s="21">
        <v>5211400</v>
      </c>
      <c r="J45" s="21">
        <v>6.67</v>
      </c>
      <c r="K45" s="21"/>
      <c r="L45" s="21"/>
      <c r="M45" s="21"/>
      <c r="N45" s="21"/>
      <c r="O45" s="21"/>
      <c r="P45" s="21">
        <v>6.67</v>
      </c>
      <c r="Q45" s="21"/>
      <c r="R45" s="21"/>
      <c r="S45" s="21"/>
      <c r="T45" s="21"/>
      <c r="U45" s="21"/>
      <c r="V45" s="21"/>
      <c r="W45" s="21"/>
      <c r="X45" s="21" t="s">
        <v>124</v>
      </c>
      <c r="Y45" s="21" t="s">
        <v>125</v>
      </c>
      <c r="Z45" s="21" t="s">
        <v>126</v>
      </c>
      <c r="AA45" s="21" t="s">
        <v>126</v>
      </c>
      <c r="AB45" s="21" t="s">
        <v>126</v>
      </c>
      <c r="AC45" s="21" t="s">
        <v>126</v>
      </c>
      <c r="AD45" s="21">
        <v>29</v>
      </c>
      <c r="AE45" s="21">
        <v>104</v>
      </c>
      <c r="AF45" s="21">
        <v>104</v>
      </c>
      <c r="AG45" s="21" t="s">
        <v>269</v>
      </c>
      <c r="AH45" s="22" t="s">
        <v>274</v>
      </c>
      <c r="AI45" s="21" t="s">
        <v>271</v>
      </c>
    </row>
    <row r="46" s="2" customFormat="1" spans="1:35">
      <c r="A46" s="13" t="s">
        <v>22</v>
      </c>
      <c r="B46" s="19" t="s">
        <v>116</v>
      </c>
      <c r="C46" s="18"/>
      <c r="D46" s="19"/>
      <c r="E46" s="19"/>
      <c r="F46" s="19"/>
      <c r="G46" s="19"/>
      <c r="H46" s="19"/>
      <c r="I46" s="19"/>
      <c r="J46" s="19">
        <f>SUM(J47:J47)</f>
        <v>200</v>
      </c>
      <c r="K46" s="19">
        <f t="shared" ref="K46:W46" si="4">SUM(K47:K47)</f>
        <v>200</v>
      </c>
      <c r="L46" s="19">
        <f t="shared" si="4"/>
        <v>200</v>
      </c>
      <c r="M46" s="19">
        <f t="shared" si="4"/>
        <v>0</v>
      </c>
      <c r="N46" s="19">
        <f t="shared" si="4"/>
        <v>0</v>
      </c>
      <c r="O46" s="19">
        <f t="shared" si="4"/>
        <v>0</v>
      </c>
      <c r="P46" s="19">
        <f t="shared" si="4"/>
        <v>0</v>
      </c>
      <c r="Q46" s="19">
        <f t="shared" si="4"/>
        <v>0</v>
      </c>
      <c r="R46" s="19">
        <f t="shared" si="4"/>
        <v>0</v>
      </c>
      <c r="S46" s="19">
        <f t="shared" si="4"/>
        <v>0</v>
      </c>
      <c r="T46" s="19">
        <f t="shared" si="4"/>
        <v>0</v>
      </c>
      <c r="U46" s="19">
        <f t="shared" si="4"/>
        <v>0</v>
      </c>
      <c r="V46" s="19">
        <f t="shared" si="4"/>
        <v>0</v>
      </c>
      <c r="W46" s="19">
        <f t="shared" si="4"/>
        <v>0</v>
      </c>
      <c r="X46" s="19"/>
      <c r="Y46" s="19"/>
      <c r="Z46" s="19"/>
      <c r="AA46" s="19"/>
      <c r="AB46" s="19"/>
      <c r="AC46" s="19"/>
      <c r="AD46" s="19"/>
      <c r="AE46" s="19"/>
      <c r="AF46" s="19"/>
      <c r="AG46" s="19"/>
      <c r="AH46" s="18"/>
      <c r="AI46" s="19"/>
    </row>
    <row r="47" s="2" customFormat="1" ht="42.75" spans="1:35">
      <c r="A47" s="13" t="s">
        <v>116</v>
      </c>
      <c r="B47" s="30" t="s">
        <v>275</v>
      </c>
      <c r="C47" s="18" t="s">
        <v>276</v>
      </c>
      <c r="D47" s="19" t="s">
        <v>277</v>
      </c>
      <c r="E47" s="19" t="s">
        <v>247</v>
      </c>
      <c r="F47" s="19" t="s">
        <v>121</v>
      </c>
      <c r="G47" s="19" t="s">
        <v>278</v>
      </c>
      <c r="H47" s="19" t="s">
        <v>279</v>
      </c>
      <c r="I47" s="19">
        <v>5228560</v>
      </c>
      <c r="J47" s="19">
        <v>200</v>
      </c>
      <c r="K47" s="19">
        <v>200</v>
      </c>
      <c r="L47" s="19">
        <v>200</v>
      </c>
      <c r="M47" s="19"/>
      <c r="N47" s="19"/>
      <c r="O47" s="19"/>
      <c r="P47" s="19"/>
      <c r="Q47" s="19"/>
      <c r="R47" s="19"/>
      <c r="S47" s="19"/>
      <c r="T47" s="19"/>
      <c r="U47" s="19"/>
      <c r="V47" s="19"/>
      <c r="W47" s="19"/>
      <c r="X47" s="19" t="s">
        <v>124</v>
      </c>
      <c r="Y47" s="19" t="s">
        <v>125</v>
      </c>
      <c r="Z47" s="19" t="s">
        <v>126</v>
      </c>
      <c r="AA47" s="19" t="s">
        <v>126</v>
      </c>
      <c r="AB47" s="19" t="s">
        <v>126</v>
      </c>
      <c r="AC47" s="19" t="s">
        <v>126</v>
      </c>
      <c r="AD47" s="19">
        <v>1000</v>
      </c>
      <c r="AE47" s="19">
        <v>3000</v>
      </c>
      <c r="AF47" s="19">
        <v>3000</v>
      </c>
      <c r="AG47" s="19" t="s">
        <v>280</v>
      </c>
      <c r="AH47" s="18" t="s">
        <v>281</v>
      </c>
      <c r="AI47" s="19" t="s">
        <v>282</v>
      </c>
    </row>
    <row r="48" s="2" customFormat="1" spans="1:35">
      <c r="A48" s="14" t="s">
        <v>23</v>
      </c>
      <c r="B48" s="19">
        <f>SUM(B49+B51+B55+B58)</f>
        <v>7</v>
      </c>
      <c r="C48" s="18"/>
      <c r="D48" s="19"/>
      <c r="E48" s="19"/>
      <c r="F48" s="19"/>
      <c r="G48" s="19"/>
      <c r="H48" s="19"/>
      <c r="I48" s="19"/>
      <c r="J48" s="14">
        <f>SUM(J49+J51+J55+J58)</f>
        <v>194</v>
      </c>
      <c r="K48" s="14">
        <f t="shared" ref="K48:W48" si="5">SUM(K49+K51+K55+K58)</f>
        <v>17</v>
      </c>
      <c r="L48" s="14">
        <f t="shared" si="5"/>
        <v>17</v>
      </c>
      <c r="M48" s="14">
        <f t="shared" si="5"/>
        <v>0</v>
      </c>
      <c r="N48" s="14">
        <f t="shared" si="5"/>
        <v>0</v>
      </c>
      <c r="O48" s="14">
        <f t="shared" si="5"/>
        <v>0</v>
      </c>
      <c r="P48" s="14">
        <f t="shared" si="5"/>
        <v>177</v>
      </c>
      <c r="Q48" s="14">
        <f t="shared" si="5"/>
        <v>0</v>
      </c>
      <c r="R48" s="14">
        <f t="shared" si="5"/>
        <v>0</v>
      </c>
      <c r="S48" s="14">
        <f t="shared" si="5"/>
        <v>0</v>
      </c>
      <c r="T48" s="14">
        <f t="shared" si="5"/>
        <v>0</v>
      </c>
      <c r="U48" s="14">
        <f t="shared" si="5"/>
        <v>0</v>
      </c>
      <c r="V48" s="14">
        <f t="shared" si="5"/>
        <v>0</v>
      </c>
      <c r="W48" s="14">
        <f t="shared" si="5"/>
        <v>0</v>
      </c>
      <c r="X48" s="19"/>
      <c r="Y48" s="19"/>
      <c r="Z48" s="19"/>
      <c r="AA48" s="19"/>
      <c r="AB48" s="19"/>
      <c r="AC48" s="19"/>
      <c r="AD48" s="14">
        <f>SUM(AD49+AD51+AD55+AD58)</f>
        <v>0</v>
      </c>
      <c r="AE48" s="14">
        <f>SUM(AE49+AE51+AE55+AE58)</f>
        <v>0</v>
      </c>
      <c r="AF48" s="14">
        <f>SUM(AF49+AF51+AF55+AF58)</f>
        <v>0</v>
      </c>
      <c r="AG48" s="19"/>
      <c r="AH48" s="18"/>
      <c r="AI48" s="19"/>
    </row>
    <row r="49" s="2" customFormat="1" ht="28.5" spans="1:35">
      <c r="A49" s="13" t="s">
        <v>24</v>
      </c>
      <c r="B49" s="19">
        <v>1</v>
      </c>
      <c r="C49" s="18"/>
      <c r="D49" s="19"/>
      <c r="E49" s="19"/>
      <c r="F49" s="19"/>
      <c r="G49" s="19"/>
      <c r="H49" s="19"/>
      <c r="I49" s="19"/>
      <c r="J49" s="19">
        <f>SUM(J50:J50)</f>
        <v>25</v>
      </c>
      <c r="K49" s="19">
        <f t="shared" ref="K49:W49" si="6">SUM(K50:K50)</f>
        <v>0</v>
      </c>
      <c r="L49" s="19">
        <f t="shared" si="6"/>
        <v>0</v>
      </c>
      <c r="M49" s="19">
        <f t="shared" si="6"/>
        <v>0</v>
      </c>
      <c r="N49" s="19">
        <f t="shared" si="6"/>
        <v>0</v>
      </c>
      <c r="O49" s="19">
        <f t="shared" si="6"/>
        <v>0</v>
      </c>
      <c r="P49" s="19">
        <f t="shared" si="6"/>
        <v>25</v>
      </c>
      <c r="Q49" s="19">
        <f t="shared" si="6"/>
        <v>0</v>
      </c>
      <c r="R49" s="19">
        <f t="shared" si="6"/>
        <v>0</v>
      </c>
      <c r="S49" s="19">
        <f t="shared" si="6"/>
        <v>0</v>
      </c>
      <c r="T49" s="19">
        <f t="shared" si="6"/>
        <v>0</v>
      </c>
      <c r="U49" s="19">
        <f t="shared" si="6"/>
        <v>0</v>
      </c>
      <c r="V49" s="19">
        <f t="shared" si="6"/>
        <v>0</v>
      </c>
      <c r="W49" s="19">
        <f t="shared" si="6"/>
        <v>0</v>
      </c>
      <c r="X49" s="19"/>
      <c r="Y49" s="19"/>
      <c r="Z49" s="19"/>
      <c r="AA49" s="19"/>
      <c r="AB49" s="19"/>
      <c r="AC49" s="19"/>
      <c r="AD49" s="19"/>
      <c r="AE49" s="19"/>
      <c r="AF49" s="19"/>
      <c r="AG49" s="19"/>
      <c r="AH49" s="18"/>
      <c r="AI49" s="19"/>
    </row>
    <row r="50" s="3" customFormat="1" ht="85.5" spans="1:35">
      <c r="A50" s="20" t="s">
        <v>116</v>
      </c>
      <c r="B50" s="20" t="s">
        <v>283</v>
      </c>
      <c r="C50" s="23" t="s">
        <v>284</v>
      </c>
      <c r="D50" s="23" t="s">
        <v>285</v>
      </c>
      <c r="E50" s="23"/>
      <c r="F50" s="23" t="s">
        <v>121</v>
      </c>
      <c r="G50" s="23" t="s">
        <v>286</v>
      </c>
      <c r="H50" s="23" t="s">
        <v>287</v>
      </c>
      <c r="I50" s="23">
        <v>13892708189</v>
      </c>
      <c r="J50" s="23">
        <v>25</v>
      </c>
      <c r="K50" s="23"/>
      <c r="L50" s="23"/>
      <c r="M50" s="23"/>
      <c r="N50" s="23"/>
      <c r="O50" s="23"/>
      <c r="P50" s="23">
        <v>25</v>
      </c>
      <c r="Q50" s="23"/>
      <c r="R50" s="23"/>
      <c r="S50" s="23"/>
      <c r="T50" s="23"/>
      <c r="U50" s="23"/>
      <c r="V50" s="23"/>
      <c r="W50" s="23"/>
      <c r="X50" s="23" t="s">
        <v>124</v>
      </c>
      <c r="Y50" s="23" t="s">
        <v>125</v>
      </c>
      <c r="Z50" s="23" t="s">
        <v>126</v>
      </c>
      <c r="AA50" s="23" t="s">
        <v>126</v>
      </c>
      <c r="AB50" s="23" t="s">
        <v>126</v>
      </c>
      <c r="AC50" s="23" t="s">
        <v>126</v>
      </c>
      <c r="AD50" s="23">
        <v>1200</v>
      </c>
      <c r="AE50" s="23">
        <v>1200</v>
      </c>
      <c r="AF50" s="23">
        <v>1200</v>
      </c>
      <c r="AG50" s="23" t="s">
        <v>288</v>
      </c>
      <c r="AH50" s="28" t="s">
        <v>289</v>
      </c>
      <c r="AI50" s="23" t="s">
        <v>290</v>
      </c>
    </row>
    <row r="51" s="2" customFormat="1" ht="28.5" spans="1:35">
      <c r="A51" s="13" t="s">
        <v>25</v>
      </c>
      <c r="B51" s="19">
        <v>3</v>
      </c>
      <c r="C51" s="18"/>
      <c r="D51" s="19"/>
      <c r="E51" s="19"/>
      <c r="F51" s="19"/>
      <c r="G51" s="19"/>
      <c r="H51" s="19"/>
      <c r="I51" s="19"/>
      <c r="J51" s="19">
        <f>SUM(J52:J54)</f>
        <v>52</v>
      </c>
      <c r="K51" s="19">
        <f t="shared" ref="K51:W51" si="7">SUM(K52:K54)</f>
        <v>0</v>
      </c>
      <c r="L51" s="19">
        <f t="shared" si="7"/>
        <v>0</v>
      </c>
      <c r="M51" s="19">
        <f t="shared" si="7"/>
        <v>0</v>
      </c>
      <c r="N51" s="19">
        <f t="shared" si="7"/>
        <v>0</v>
      </c>
      <c r="O51" s="19">
        <f t="shared" si="7"/>
        <v>0</v>
      </c>
      <c r="P51" s="19">
        <f t="shared" si="7"/>
        <v>52</v>
      </c>
      <c r="Q51" s="19">
        <f t="shared" si="7"/>
        <v>0</v>
      </c>
      <c r="R51" s="19">
        <f t="shared" si="7"/>
        <v>0</v>
      </c>
      <c r="S51" s="19">
        <f t="shared" si="7"/>
        <v>0</v>
      </c>
      <c r="T51" s="19">
        <f t="shared" si="7"/>
        <v>0</v>
      </c>
      <c r="U51" s="19">
        <f t="shared" si="7"/>
        <v>0</v>
      </c>
      <c r="V51" s="19">
        <f t="shared" si="7"/>
        <v>0</v>
      </c>
      <c r="W51" s="19">
        <f t="shared" si="7"/>
        <v>0</v>
      </c>
      <c r="X51" s="19"/>
      <c r="Y51" s="19"/>
      <c r="Z51" s="19"/>
      <c r="AA51" s="19"/>
      <c r="AB51" s="19"/>
      <c r="AC51" s="19"/>
      <c r="AD51" s="19"/>
      <c r="AE51" s="19"/>
      <c r="AF51" s="19"/>
      <c r="AG51" s="19"/>
      <c r="AH51" s="18"/>
      <c r="AI51" s="19"/>
    </row>
    <row r="52" s="3" customFormat="1" ht="99.75" spans="1:35">
      <c r="A52" s="20" t="s">
        <v>116</v>
      </c>
      <c r="B52" s="20" t="s">
        <v>291</v>
      </c>
      <c r="C52" s="31" t="s">
        <v>292</v>
      </c>
      <c r="D52" s="23" t="s">
        <v>285</v>
      </c>
      <c r="E52" s="23"/>
      <c r="F52" s="23" t="s">
        <v>121</v>
      </c>
      <c r="G52" s="23" t="s">
        <v>286</v>
      </c>
      <c r="H52" s="23" t="s">
        <v>287</v>
      </c>
      <c r="I52" s="23">
        <v>13892708189</v>
      </c>
      <c r="J52" s="23">
        <v>12</v>
      </c>
      <c r="K52" s="23"/>
      <c r="L52" s="23"/>
      <c r="M52" s="23"/>
      <c r="N52" s="23"/>
      <c r="O52" s="23"/>
      <c r="P52" s="23">
        <v>12</v>
      </c>
      <c r="Q52" s="23"/>
      <c r="R52" s="23"/>
      <c r="S52" s="23"/>
      <c r="T52" s="23"/>
      <c r="U52" s="23"/>
      <c r="V52" s="23"/>
      <c r="W52" s="23"/>
      <c r="X52" s="23" t="s">
        <v>124</v>
      </c>
      <c r="Y52" s="23" t="s">
        <v>125</v>
      </c>
      <c r="Z52" s="23" t="s">
        <v>126</v>
      </c>
      <c r="AA52" s="23" t="s">
        <v>126</v>
      </c>
      <c r="AB52" s="23" t="s">
        <v>126</v>
      </c>
      <c r="AC52" s="23" t="s">
        <v>126</v>
      </c>
      <c r="AD52" s="23">
        <v>200</v>
      </c>
      <c r="AE52" s="23">
        <v>200</v>
      </c>
      <c r="AF52" s="23">
        <v>200</v>
      </c>
      <c r="AG52" s="28" t="s">
        <v>293</v>
      </c>
      <c r="AH52" s="28" t="s">
        <v>294</v>
      </c>
      <c r="AI52" s="23" t="s">
        <v>290</v>
      </c>
    </row>
    <row r="53" s="3" customFormat="1" ht="99.75" spans="1:35">
      <c r="A53" s="20" t="s">
        <v>130</v>
      </c>
      <c r="B53" s="20" t="s">
        <v>295</v>
      </c>
      <c r="C53" s="31" t="s">
        <v>296</v>
      </c>
      <c r="D53" s="23" t="s">
        <v>285</v>
      </c>
      <c r="E53" s="23"/>
      <c r="F53" s="23" t="s">
        <v>121</v>
      </c>
      <c r="G53" s="23" t="s">
        <v>286</v>
      </c>
      <c r="H53" s="23" t="s">
        <v>287</v>
      </c>
      <c r="I53" s="23">
        <v>13892708189</v>
      </c>
      <c r="J53" s="23">
        <v>30</v>
      </c>
      <c r="K53" s="23"/>
      <c r="L53" s="23"/>
      <c r="M53" s="23"/>
      <c r="N53" s="23"/>
      <c r="O53" s="23"/>
      <c r="P53" s="23">
        <v>30</v>
      </c>
      <c r="Q53" s="23"/>
      <c r="R53" s="23"/>
      <c r="S53" s="23"/>
      <c r="T53" s="23"/>
      <c r="U53" s="23"/>
      <c r="V53" s="23"/>
      <c r="W53" s="23"/>
      <c r="X53" s="23" t="s">
        <v>124</v>
      </c>
      <c r="Y53" s="23" t="s">
        <v>125</v>
      </c>
      <c r="Z53" s="23" t="s">
        <v>126</v>
      </c>
      <c r="AA53" s="23" t="s">
        <v>126</v>
      </c>
      <c r="AB53" s="23" t="s">
        <v>126</v>
      </c>
      <c r="AC53" s="23" t="s">
        <v>126</v>
      </c>
      <c r="AD53" s="23">
        <v>300</v>
      </c>
      <c r="AE53" s="23">
        <v>300</v>
      </c>
      <c r="AF53" s="23">
        <v>300</v>
      </c>
      <c r="AG53" s="28" t="s">
        <v>297</v>
      </c>
      <c r="AH53" s="28" t="s">
        <v>298</v>
      </c>
      <c r="AI53" s="23" t="s">
        <v>290</v>
      </c>
    </row>
    <row r="54" s="3" customFormat="1" ht="71.25" spans="1:35">
      <c r="A54" s="20" t="s">
        <v>133</v>
      </c>
      <c r="B54" s="20" t="s">
        <v>299</v>
      </c>
      <c r="C54" s="31" t="s">
        <v>300</v>
      </c>
      <c r="D54" s="23" t="s">
        <v>285</v>
      </c>
      <c r="E54" s="23"/>
      <c r="F54" s="23" t="s">
        <v>121</v>
      </c>
      <c r="G54" s="23" t="s">
        <v>286</v>
      </c>
      <c r="H54" s="23" t="s">
        <v>287</v>
      </c>
      <c r="I54" s="23">
        <v>13892708189</v>
      </c>
      <c r="J54" s="23">
        <v>10</v>
      </c>
      <c r="K54" s="23"/>
      <c r="L54" s="23"/>
      <c r="M54" s="23"/>
      <c r="N54" s="23"/>
      <c r="O54" s="23"/>
      <c r="P54" s="23">
        <v>10</v>
      </c>
      <c r="Q54" s="23"/>
      <c r="R54" s="23"/>
      <c r="S54" s="23"/>
      <c r="T54" s="23"/>
      <c r="U54" s="23"/>
      <c r="V54" s="23"/>
      <c r="W54" s="23"/>
      <c r="X54" s="23" t="s">
        <v>124</v>
      </c>
      <c r="Y54" s="23" t="s">
        <v>125</v>
      </c>
      <c r="Z54" s="23" t="s">
        <v>126</v>
      </c>
      <c r="AA54" s="23" t="s">
        <v>126</v>
      </c>
      <c r="AB54" s="23" t="s">
        <v>126</v>
      </c>
      <c r="AC54" s="23" t="s">
        <v>126</v>
      </c>
      <c r="AD54" s="23">
        <v>200</v>
      </c>
      <c r="AE54" s="23">
        <v>200</v>
      </c>
      <c r="AF54" s="23">
        <v>200</v>
      </c>
      <c r="AG54" s="28" t="s">
        <v>301</v>
      </c>
      <c r="AH54" s="28" t="s">
        <v>302</v>
      </c>
      <c r="AI54" s="23" t="s">
        <v>290</v>
      </c>
    </row>
    <row r="55" s="2" customFormat="1" ht="28.5" spans="1:35">
      <c r="A55" s="13" t="s">
        <v>26</v>
      </c>
      <c r="B55" s="19">
        <v>2</v>
      </c>
      <c r="C55" s="18"/>
      <c r="D55" s="19"/>
      <c r="E55" s="19"/>
      <c r="F55" s="19"/>
      <c r="G55" s="19"/>
      <c r="H55" s="19"/>
      <c r="I55" s="19"/>
      <c r="J55" s="19">
        <f>SUM(J56:J57)</f>
        <v>100</v>
      </c>
      <c r="K55" s="19">
        <f t="shared" ref="K55:W55" si="8">SUM(K56:K57)</f>
        <v>0</v>
      </c>
      <c r="L55" s="19">
        <f t="shared" si="8"/>
        <v>0</v>
      </c>
      <c r="M55" s="19">
        <f t="shared" si="8"/>
        <v>0</v>
      </c>
      <c r="N55" s="19">
        <f t="shared" si="8"/>
        <v>0</v>
      </c>
      <c r="O55" s="19">
        <f t="shared" si="8"/>
        <v>0</v>
      </c>
      <c r="P55" s="19">
        <f t="shared" si="8"/>
        <v>100</v>
      </c>
      <c r="Q55" s="19">
        <f t="shared" si="8"/>
        <v>0</v>
      </c>
      <c r="R55" s="19">
        <f t="shared" si="8"/>
        <v>0</v>
      </c>
      <c r="S55" s="19">
        <f t="shared" si="8"/>
        <v>0</v>
      </c>
      <c r="T55" s="19">
        <f t="shared" si="8"/>
        <v>0</v>
      </c>
      <c r="U55" s="19">
        <f t="shared" si="8"/>
        <v>0</v>
      </c>
      <c r="V55" s="19">
        <f t="shared" si="8"/>
        <v>0</v>
      </c>
      <c r="W55" s="19">
        <f t="shared" si="8"/>
        <v>0</v>
      </c>
      <c r="X55" s="19"/>
      <c r="Y55" s="19"/>
      <c r="Z55" s="19"/>
      <c r="AA55" s="19"/>
      <c r="AB55" s="19"/>
      <c r="AC55" s="19"/>
      <c r="AD55" s="19"/>
      <c r="AE55" s="19"/>
      <c r="AF55" s="19"/>
      <c r="AG55" s="19"/>
      <c r="AH55" s="18"/>
      <c r="AI55" s="19"/>
    </row>
    <row r="56" s="3" customFormat="1" ht="109" customHeight="1" spans="1:35">
      <c r="A56" s="20" t="s">
        <v>116</v>
      </c>
      <c r="B56" s="20" t="s">
        <v>303</v>
      </c>
      <c r="C56" s="31" t="s">
        <v>304</v>
      </c>
      <c r="D56" s="23" t="s">
        <v>285</v>
      </c>
      <c r="E56" s="23"/>
      <c r="F56" s="23" t="s">
        <v>121</v>
      </c>
      <c r="G56" s="23" t="s">
        <v>286</v>
      </c>
      <c r="H56" s="23" t="s">
        <v>287</v>
      </c>
      <c r="I56" s="23">
        <v>13892708189</v>
      </c>
      <c r="J56" s="23">
        <v>60</v>
      </c>
      <c r="K56" s="23"/>
      <c r="L56" s="23"/>
      <c r="M56" s="23"/>
      <c r="N56" s="23"/>
      <c r="O56" s="23"/>
      <c r="P56" s="23">
        <v>60</v>
      </c>
      <c r="Q56" s="23"/>
      <c r="R56" s="23"/>
      <c r="S56" s="23"/>
      <c r="T56" s="23"/>
      <c r="U56" s="23"/>
      <c r="V56" s="23"/>
      <c r="W56" s="23"/>
      <c r="X56" s="23" t="s">
        <v>124</v>
      </c>
      <c r="Y56" s="23" t="s">
        <v>125</v>
      </c>
      <c r="Z56" s="23" t="s">
        <v>126</v>
      </c>
      <c r="AA56" s="23" t="s">
        <v>126</v>
      </c>
      <c r="AB56" s="23" t="s">
        <v>126</v>
      </c>
      <c r="AC56" s="23" t="s">
        <v>126</v>
      </c>
      <c r="AD56" s="23">
        <v>800</v>
      </c>
      <c r="AE56" s="23">
        <v>800</v>
      </c>
      <c r="AF56" s="23">
        <v>800</v>
      </c>
      <c r="AG56" s="28" t="s">
        <v>305</v>
      </c>
      <c r="AH56" s="28" t="s">
        <v>306</v>
      </c>
      <c r="AI56" s="23" t="s">
        <v>290</v>
      </c>
    </row>
    <row r="57" s="3" customFormat="1" ht="146" customHeight="1" spans="1:35">
      <c r="A57" s="20" t="s">
        <v>130</v>
      </c>
      <c r="B57" s="20" t="s">
        <v>307</v>
      </c>
      <c r="C57" s="32" t="s">
        <v>308</v>
      </c>
      <c r="D57" s="23" t="s">
        <v>285</v>
      </c>
      <c r="E57" s="23"/>
      <c r="F57" s="23" t="s">
        <v>121</v>
      </c>
      <c r="G57" s="23" t="s">
        <v>286</v>
      </c>
      <c r="H57" s="23" t="s">
        <v>287</v>
      </c>
      <c r="I57" s="23">
        <v>13892708189</v>
      </c>
      <c r="J57" s="23">
        <v>40</v>
      </c>
      <c r="K57" s="23"/>
      <c r="L57" s="23"/>
      <c r="M57" s="23"/>
      <c r="N57" s="23"/>
      <c r="O57" s="23"/>
      <c r="P57" s="23">
        <v>40</v>
      </c>
      <c r="Q57" s="23"/>
      <c r="R57" s="23"/>
      <c r="S57" s="23"/>
      <c r="T57" s="23"/>
      <c r="U57" s="23"/>
      <c r="V57" s="23"/>
      <c r="W57" s="23"/>
      <c r="X57" s="23" t="s">
        <v>124</v>
      </c>
      <c r="Y57" s="23" t="s">
        <v>125</v>
      </c>
      <c r="Z57" s="23" t="s">
        <v>126</v>
      </c>
      <c r="AA57" s="23" t="s">
        <v>126</v>
      </c>
      <c r="AB57" s="23" t="s">
        <v>126</v>
      </c>
      <c r="AC57" s="23"/>
      <c r="AD57" s="23">
        <v>800</v>
      </c>
      <c r="AE57" s="23">
        <v>800</v>
      </c>
      <c r="AF57" s="23">
        <v>800</v>
      </c>
      <c r="AG57" s="28" t="s">
        <v>309</v>
      </c>
      <c r="AH57" s="28" t="s">
        <v>310</v>
      </c>
      <c r="AI57" s="23" t="s">
        <v>290</v>
      </c>
    </row>
    <row r="58" s="2" customFormat="1" spans="1:35">
      <c r="A58" s="13" t="s">
        <v>27</v>
      </c>
      <c r="B58" s="19">
        <v>1</v>
      </c>
      <c r="C58" s="18"/>
      <c r="D58" s="19"/>
      <c r="E58" s="19"/>
      <c r="F58" s="19"/>
      <c r="G58" s="19"/>
      <c r="H58" s="19"/>
      <c r="I58" s="19"/>
      <c r="J58" s="19">
        <f>SUM(J59:J59)</f>
        <v>17</v>
      </c>
      <c r="K58" s="19">
        <f t="shared" ref="K58:W58" si="9">SUM(K59:K59)</f>
        <v>17</v>
      </c>
      <c r="L58" s="19">
        <f t="shared" si="9"/>
        <v>17</v>
      </c>
      <c r="M58" s="19">
        <f t="shared" si="9"/>
        <v>0</v>
      </c>
      <c r="N58" s="19">
        <f t="shared" si="9"/>
        <v>0</v>
      </c>
      <c r="O58" s="19">
        <f t="shared" si="9"/>
        <v>0</v>
      </c>
      <c r="P58" s="19">
        <f t="shared" si="9"/>
        <v>0</v>
      </c>
      <c r="Q58" s="19">
        <f t="shared" si="9"/>
        <v>0</v>
      </c>
      <c r="R58" s="19">
        <f t="shared" si="9"/>
        <v>0</v>
      </c>
      <c r="S58" s="19">
        <f t="shared" si="9"/>
        <v>0</v>
      </c>
      <c r="T58" s="19">
        <f t="shared" si="9"/>
        <v>0</v>
      </c>
      <c r="U58" s="19">
        <f t="shared" si="9"/>
        <v>0</v>
      </c>
      <c r="V58" s="19">
        <f t="shared" si="9"/>
        <v>0</v>
      </c>
      <c r="W58" s="19">
        <f t="shared" si="9"/>
        <v>0</v>
      </c>
      <c r="X58" s="19"/>
      <c r="Y58" s="19"/>
      <c r="Z58" s="19"/>
      <c r="AA58" s="19"/>
      <c r="AB58" s="19"/>
      <c r="AC58" s="19"/>
      <c r="AD58" s="19"/>
      <c r="AE58" s="19"/>
      <c r="AF58" s="19"/>
      <c r="AG58" s="19"/>
      <c r="AH58" s="18"/>
      <c r="AI58" s="19"/>
    </row>
    <row r="59" s="2" customFormat="1" ht="42.75" spans="1:35">
      <c r="A59" s="13" t="s">
        <v>116</v>
      </c>
      <c r="B59" s="30" t="s">
        <v>311</v>
      </c>
      <c r="C59" s="18" t="s">
        <v>312</v>
      </c>
      <c r="D59" s="19" t="s">
        <v>277</v>
      </c>
      <c r="E59" s="19" t="s">
        <v>247</v>
      </c>
      <c r="F59" s="19" t="s">
        <v>121</v>
      </c>
      <c r="G59" s="19" t="s">
        <v>313</v>
      </c>
      <c r="H59" s="19" t="s">
        <v>279</v>
      </c>
      <c r="I59" s="19">
        <v>5228560</v>
      </c>
      <c r="J59" s="19">
        <v>17</v>
      </c>
      <c r="K59" s="19">
        <v>17</v>
      </c>
      <c r="L59" s="19">
        <v>17</v>
      </c>
      <c r="M59" s="19"/>
      <c r="N59" s="19"/>
      <c r="O59" s="19"/>
      <c r="P59" s="19"/>
      <c r="Q59" s="19"/>
      <c r="R59" s="19"/>
      <c r="S59" s="19"/>
      <c r="T59" s="19"/>
      <c r="U59" s="19"/>
      <c r="V59" s="19"/>
      <c r="W59" s="19"/>
      <c r="X59" s="19" t="s">
        <v>124</v>
      </c>
      <c r="Y59" s="19" t="s">
        <v>125</v>
      </c>
      <c r="Z59" s="19" t="s">
        <v>126</v>
      </c>
      <c r="AA59" s="19" t="s">
        <v>126</v>
      </c>
      <c r="AB59" s="19" t="s">
        <v>126</v>
      </c>
      <c r="AC59" s="19" t="s">
        <v>126</v>
      </c>
      <c r="AD59" s="19">
        <v>1500</v>
      </c>
      <c r="AE59" s="19">
        <v>4500</v>
      </c>
      <c r="AF59" s="19">
        <v>5000</v>
      </c>
      <c r="AG59" s="19" t="s">
        <v>314</v>
      </c>
      <c r="AH59" s="18" t="s">
        <v>315</v>
      </c>
      <c r="AI59" s="19" t="s">
        <v>282</v>
      </c>
    </row>
    <row r="60" s="2" customFormat="1" ht="28.5" spans="1:35">
      <c r="A60" s="14" t="s">
        <v>28</v>
      </c>
      <c r="B60" s="19">
        <f>SUM(B61+B62)</f>
        <v>0</v>
      </c>
      <c r="C60" s="18"/>
      <c r="D60" s="19"/>
      <c r="E60" s="19"/>
      <c r="F60" s="19"/>
      <c r="G60" s="19"/>
      <c r="H60" s="19"/>
      <c r="I60" s="19"/>
      <c r="J60" s="14">
        <f>SUM(J61+J62)</f>
        <v>0</v>
      </c>
      <c r="K60" s="14">
        <f t="shared" ref="K60:W60" si="10">SUM(K61+K62)</f>
        <v>0</v>
      </c>
      <c r="L60" s="14">
        <f t="shared" si="10"/>
        <v>0</v>
      </c>
      <c r="M60" s="14">
        <f t="shared" si="10"/>
        <v>0</v>
      </c>
      <c r="N60" s="14">
        <f t="shared" si="10"/>
        <v>0</v>
      </c>
      <c r="O60" s="14">
        <f t="shared" si="10"/>
        <v>0</v>
      </c>
      <c r="P60" s="14">
        <f t="shared" si="10"/>
        <v>0</v>
      </c>
      <c r="Q60" s="14">
        <f t="shared" si="10"/>
        <v>0</v>
      </c>
      <c r="R60" s="14">
        <f t="shared" si="10"/>
        <v>0</v>
      </c>
      <c r="S60" s="14">
        <f t="shared" si="10"/>
        <v>0</v>
      </c>
      <c r="T60" s="14">
        <f t="shared" si="10"/>
        <v>0</v>
      </c>
      <c r="U60" s="14">
        <f t="shared" si="10"/>
        <v>0</v>
      </c>
      <c r="V60" s="14">
        <f t="shared" si="10"/>
        <v>0</v>
      </c>
      <c r="W60" s="14">
        <f t="shared" si="10"/>
        <v>0</v>
      </c>
      <c r="X60" s="19"/>
      <c r="Y60" s="19"/>
      <c r="Z60" s="19"/>
      <c r="AA60" s="19"/>
      <c r="AB60" s="19"/>
      <c r="AC60" s="19"/>
      <c r="AD60" s="14">
        <f>SUM(AD61+AD62)</f>
        <v>0</v>
      </c>
      <c r="AE60" s="14">
        <f>SUM(AE61+AE62)</f>
        <v>0</v>
      </c>
      <c r="AF60" s="14">
        <f>SUM(AF61+AF62)</f>
        <v>0</v>
      </c>
      <c r="AG60" s="19"/>
      <c r="AH60" s="18"/>
      <c r="AI60" s="19"/>
    </row>
    <row r="61" s="2" customFormat="1" spans="1:35">
      <c r="A61" s="13" t="s">
        <v>29</v>
      </c>
      <c r="B61" s="19">
        <v>0</v>
      </c>
      <c r="C61" s="18"/>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8"/>
      <c r="AI61" s="19"/>
    </row>
    <row r="62" s="2" customFormat="1" spans="1:35">
      <c r="A62" s="13" t="s">
        <v>30</v>
      </c>
      <c r="B62" s="19">
        <v>0</v>
      </c>
      <c r="C62" s="18"/>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8"/>
      <c r="AI62" s="19"/>
    </row>
    <row r="63" s="2" customFormat="1" spans="1:35">
      <c r="A63" s="14" t="s">
        <v>31</v>
      </c>
      <c r="B63" s="19">
        <f>SUM(B64+B66+B68+B70+B72)</f>
        <v>5</v>
      </c>
      <c r="C63" s="18"/>
      <c r="D63" s="19"/>
      <c r="E63" s="19"/>
      <c r="F63" s="19"/>
      <c r="G63" s="19"/>
      <c r="H63" s="19"/>
      <c r="I63" s="19"/>
      <c r="J63" s="14">
        <f>SUM(J64+J66+J68+J70+J72)</f>
        <v>1477.908</v>
      </c>
      <c r="K63" s="14">
        <f t="shared" ref="K63:W63" si="11">SUM(K64+K66+K68+K70+K72)</f>
        <v>0</v>
      </c>
      <c r="L63" s="14">
        <f t="shared" si="11"/>
        <v>0</v>
      </c>
      <c r="M63" s="14">
        <f t="shared" si="11"/>
        <v>0</v>
      </c>
      <c r="N63" s="14">
        <f t="shared" si="11"/>
        <v>0</v>
      </c>
      <c r="O63" s="14">
        <f t="shared" si="11"/>
        <v>0</v>
      </c>
      <c r="P63" s="14">
        <f t="shared" si="11"/>
        <v>1477.908</v>
      </c>
      <c r="Q63" s="14">
        <f t="shared" si="11"/>
        <v>0</v>
      </c>
      <c r="R63" s="14">
        <f t="shared" si="11"/>
        <v>0</v>
      </c>
      <c r="S63" s="14">
        <f t="shared" si="11"/>
        <v>0</v>
      </c>
      <c r="T63" s="14">
        <f t="shared" si="11"/>
        <v>0</v>
      </c>
      <c r="U63" s="14">
        <f t="shared" si="11"/>
        <v>0</v>
      </c>
      <c r="V63" s="14">
        <f t="shared" si="11"/>
        <v>0</v>
      </c>
      <c r="W63" s="14">
        <f t="shared" si="11"/>
        <v>0</v>
      </c>
      <c r="X63" s="19"/>
      <c r="Y63" s="19"/>
      <c r="Z63" s="19"/>
      <c r="AA63" s="19"/>
      <c r="AB63" s="19"/>
      <c r="AC63" s="19"/>
      <c r="AD63" s="14">
        <f>SUM(AD64+AD66+AD68+AD70+AD72)</f>
        <v>0</v>
      </c>
      <c r="AE63" s="14">
        <f>SUM(AE64+AE66+AE68+AE70+AE72)</f>
        <v>0</v>
      </c>
      <c r="AF63" s="14">
        <f>SUM(AF64+AF66+AF68+AF70+AF72)</f>
        <v>0</v>
      </c>
      <c r="AG63" s="19"/>
      <c r="AH63" s="18"/>
      <c r="AI63" s="19"/>
    </row>
    <row r="64" s="2" customFormat="1" ht="28.5" spans="1:35">
      <c r="A64" s="13" t="s">
        <v>316</v>
      </c>
      <c r="B64" s="19">
        <v>1</v>
      </c>
      <c r="C64" s="18"/>
      <c r="D64" s="19"/>
      <c r="E64" s="19"/>
      <c r="F64" s="19"/>
      <c r="G64" s="19"/>
      <c r="H64" s="19"/>
      <c r="I64" s="19"/>
      <c r="J64" s="19">
        <f t="shared" ref="J64:J68" si="12">SUM(J65:J65)</f>
        <v>258</v>
      </c>
      <c r="K64" s="19">
        <f t="shared" ref="K64:W64" si="13">SUM(K65:K65)</f>
        <v>0</v>
      </c>
      <c r="L64" s="19">
        <f t="shared" si="13"/>
        <v>0</v>
      </c>
      <c r="M64" s="19">
        <f t="shared" si="13"/>
        <v>0</v>
      </c>
      <c r="N64" s="19">
        <f t="shared" si="13"/>
        <v>0</v>
      </c>
      <c r="O64" s="19">
        <f t="shared" si="13"/>
        <v>0</v>
      </c>
      <c r="P64" s="19">
        <f t="shared" si="13"/>
        <v>258</v>
      </c>
      <c r="Q64" s="19">
        <f t="shared" si="13"/>
        <v>0</v>
      </c>
      <c r="R64" s="19">
        <f t="shared" si="13"/>
        <v>0</v>
      </c>
      <c r="S64" s="19">
        <f t="shared" si="13"/>
        <v>0</v>
      </c>
      <c r="T64" s="19">
        <f t="shared" si="13"/>
        <v>0</v>
      </c>
      <c r="U64" s="19">
        <f t="shared" si="13"/>
        <v>0</v>
      </c>
      <c r="V64" s="19">
        <f t="shared" si="13"/>
        <v>0</v>
      </c>
      <c r="W64" s="19">
        <f t="shared" si="13"/>
        <v>0</v>
      </c>
      <c r="X64" s="19"/>
      <c r="Y64" s="19"/>
      <c r="Z64" s="19"/>
      <c r="AA64" s="19"/>
      <c r="AB64" s="19"/>
      <c r="AC64" s="19"/>
      <c r="AD64" s="19"/>
      <c r="AE64" s="19"/>
      <c r="AF64" s="19"/>
      <c r="AG64" s="19"/>
      <c r="AH64" s="18"/>
      <c r="AI64" s="19"/>
    </row>
    <row r="65" s="4" customFormat="1" ht="57" spans="1:35">
      <c r="A65" s="29" t="s">
        <v>116</v>
      </c>
      <c r="B65" s="29" t="s">
        <v>317</v>
      </c>
      <c r="C65" s="21" t="s">
        <v>318</v>
      </c>
      <c r="D65" s="23" t="s">
        <v>285</v>
      </c>
      <c r="E65" s="21"/>
      <c r="F65" s="21">
        <v>2020</v>
      </c>
      <c r="G65" s="21" t="s">
        <v>267</v>
      </c>
      <c r="H65" s="21" t="s">
        <v>268</v>
      </c>
      <c r="I65" s="21">
        <v>5211400</v>
      </c>
      <c r="J65" s="21">
        <v>258</v>
      </c>
      <c r="K65" s="21"/>
      <c r="L65" s="21"/>
      <c r="M65" s="21"/>
      <c r="N65" s="21"/>
      <c r="O65" s="21"/>
      <c r="P65" s="21">
        <v>258</v>
      </c>
      <c r="Q65" s="21"/>
      <c r="R65" s="21"/>
      <c r="S65" s="21"/>
      <c r="T65" s="21"/>
      <c r="U65" s="21"/>
      <c r="V65" s="21"/>
      <c r="W65" s="21"/>
      <c r="X65" s="21" t="s">
        <v>124</v>
      </c>
      <c r="Y65" s="21" t="s">
        <v>125</v>
      </c>
      <c r="Z65" s="21" t="s">
        <v>126</v>
      </c>
      <c r="AA65" s="21" t="s">
        <v>126</v>
      </c>
      <c r="AB65" s="21" t="s">
        <v>126</v>
      </c>
      <c r="AC65" s="21" t="s">
        <v>126</v>
      </c>
      <c r="AD65" s="21">
        <v>258</v>
      </c>
      <c r="AE65" s="21">
        <v>903</v>
      </c>
      <c r="AF65" s="21">
        <v>903</v>
      </c>
      <c r="AG65" s="21" t="s">
        <v>319</v>
      </c>
      <c r="AH65" s="22" t="s">
        <v>320</v>
      </c>
      <c r="AI65" s="21" t="s">
        <v>271</v>
      </c>
    </row>
    <row r="66" s="2" customFormat="1" ht="28.5" spans="1:35">
      <c r="A66" s="13" t="s">
        <v>321</v>
      </c>
      <c r="B66" s="19">
        <v>1</v>
      </c>
      <c r="C66" s="18"/>
      <c r="D66" s="19"/>
      <c r="E66" s="19"/>
      <c r="F66" s="19"/>
      <c r="G66" s="19"/>
      <c r="H66" s="19"/>
      <c r="I66" s="19"/>
      <c r="J66" s="19">
        <f t="shared" si="12"/>
        <v>99.96</v>
      </c>
      <c r="K66" s="19">
        <f t="shared" ref="K66:W66" si="14">SUM(K67:K67)</f>
        <v>0</v>
      </c>
      <c r="L66" s="19">
        <f t="shared" si="14"/>
        <v>0</v>
      </c>
      <c r="M66" s="19">
        <f t="shared" si="14"/>
        <v>0</v>
      </c>
      <c r="N66" s="19">
        <f t="shared" si="14"/>
        <v>0</v>
      </c>
      <c r="O66" s="19">
        <f t="shared" si="14"/>
        <v>0</v>
      </c>
      <c r="P66" s="19">
        <f t="shared" si="14"/>
        <v>99.96</v>
      </c>
      <c r="Q66" s="19">
        <f t="shared" si="14"/>
        <v>0</v>
      </c>
      <c r="R66" s="19">
        <f t="shared" si="14"/>
        <v>0</v>
      </c>
      <c r="S66" s="19">
        <f t="shared" si="14"/>
        <v>0</v>
      </c>
      <c r="T66" s="19">
        <f t="shared" si="14"/>
        <v>0</v>
      </c>
      <c r="U66" s="19">
        <f t="shared" si="14"/>
        <v>0</v>
      </c>
      <c r="V66" s="19">
        <f t="shared" si="14"/>
        <v>0</v>
      </c>
      <c r="W66" s="19">
        <f t="shared" si="14"/>
        <v>0</v>
      </c>
      <c r="X66" s="19"/>
      <c r="Y66" s="19"/>
      <c r="Z66" s="19"/>
      <c r="AA66" s="19"/>
      <c r="AB66" s="19"/>
      <c r="AC66" s="19"/>
      <c r="AD66" s="19"/>
      <c r="AE66" s="19"/>
      <c r="AF66" s="19"/>
      <c r="AG66" s="19"/>
      <c r="AH66" s="18"/>
      <c r="AI66" s="19"/>
    </row>
    <row r="67" s="3" customFormat="1" ht="99.75" spans="1:35">
      <c r="A67" s="20" t="s">
        <v>116</v>
      </c>
      <c r="B67" s="20" t="s">
        <v>322</v>
      </c>
      <c r="C67" s="28" t="s">
        <v>323</v>
      </c>
      <c r="D67" s="23" t="s">
        <v>285</v>
      </c>
      <c r="E67" s="23"/>
      <c r="F67" s="23" t="s">
        <v>121</v>
      </c>
      <c r="G67" s="23" t="s">
        <v>290</v>
      </c>
      <c r="H67" s="23" t="s">
        <v>287</v>
      </c>
      <c r="I67" s="23">
        <v>13892708189</v>
      </c>
      <c r="J67" s="23">
        <v>99.96</v>
      </c>
      <c r="K67" s="23"/>
      <c r="L67" s="23"/>
      <c r="M67" s="23"/>
      <c r="N67" s="23"/>
      <c r="O67" s="23"/>
      <c r="P67" s="23">
        <v>99.96</v>
      </c>
      <c r="Q67" s="23"/>
      <c r="R67" s="23"/>
      <c r="S67" s="23"/>
      <c r="T67" s="23"/>
      <c r="U67" s="23"/>
      <c r="V67" s="23"/>
      <c r="W67" s="23"/>
      <c r="X67" s="23" t="s">
        <v>124</v>
      </c>
      <c r="Y67" s="23" t="s">
        <v>125</v>
      </c>
      <c r="Z67" s="23" t="s">
        <v>126</v>
      </c>
      <c r="AA67" s="23" t="s">
        <v>126</v>
      </c>
      <c r="AB67" s="23" t="s">
        <v>126</v>
      </c>
      <c r="AC67" s="21" t="s">
        <v>126</v>
      </c>
      <c r="AD67" s="23">
        <v>119</v>
      </c>
      <c r="AE67" s="23">
        <v>119</v>
      </c>
      <c r="AF67" s="23">
        <v>119</v>
      </c>
      <c r="AG67" s="28" t="s">
        <v>324</v>
      </c>
      <c r="AH67" s="28" t="s">
        <v>325</v>
      </c>
      <c r="AI67" s="23" t="s">
        <v>290</v>
      </c>
    </row>
    <row r="68" s="2" customFormat="1" ht="28.5" spans="1:35">
      <c r="A68" s="13" t="s">
        <v>326</v>
      </c>
      <c r="B68" s="19" t="s">
        <v>116</v>
      </c>
      <c r="C68" s="18"/>
      <c r="D68" s="19"/>
      <c r="E68" s="19"/>
      <c r="F68" s="19"/>
      <c r="G68" s="19"/>
      <c r="H68" s="19"/>
      <c r="I68" s="19"/>
      <c r="J68" s="19">
        <f t="shared" si="12"/>
        <v>94.92</v>
      </c>
      <c r="K68" s="19">
        <f t="shared" ref="K68:W68" si="15">SUM(K69:K69)</f>
        <v>0</v>
      </c>
      <c r="L68" s="19">
        <f t="shared" si="15"/>
        <v>0</v>
      </c>
      <c r="M68" s="19">
        <f t="shared" si="15"/>
        <v>0</v>
      </c>
      <c r="N68" s="19">
        <f t="shared" si="15"/>
        <v>0</v>
      </c>
      <c r="O68" s="19">
        <f t="shared" si="15"/>
        <v>0</v>
      </c>
      <c r="P68" s="19">
        <f t="shared" si="15"/>
        <v>94.92</v>
      </c>
      <c r="Q68" s="19">
        <f t="shared" si="15"/>
        <v>0</v>
      </c>
      <c r="R68" s="19">
        <f t="shared" si="15"/>
        <v>0</v>
      </c>
      <c r="S68" s="19">
        <f t="shared" si="15"/>
        <v>0</v>
      </c>
      <c r="T68" s="19">
        <f t="shared" si="15"/>
        <v>0</v>
      </c>
      <c r="U68" s="19">
        <f t="shared" si="15"/>
        <v>0</v>
      </c>
      <c r="V68" s="19">
        <f t="shared" si="15"/>
        <v>0</v>
      </c>
      <c r="W68" s="19">
        <f t="shared" si="15"/>
        <v>0</v>
      </c>
      <c r="X68" s="19"/>
      <c r="Y68" s="19"/>
      <c r="Z68" s="19"/>
      <c r="AA68" s="19"/>
      <c r="AB68" s="19"/>
      <c r="AC68" s="19"/>
      <c r="AD68" s="19"/>
      <c r="AE68" s="19"/>
      <c r="AF68" s="19"/>
      <c r="AG68" s="19"/>
      <c r="AH68" s="18"/>
      <c r="AI68" s="19"/>
    </row>
    <row r="69" s="3" customFormat="1" ht="99.75" spans="1:35">
      <c r="A69" s="20" t="s">
        <v>116</v>
      </c>
      <c r="B69" s="20" t="s">
        <v>322</v>
      </c>
      <c r="C69" s="28" t="s">
        <v>327</v>
      </c>
      <c r="D69" s="23" t="s">
        <v>285</v>
      </c>
      <c r="E69" s="23"/>
      <c r="F69" s="23" t="s">
        <v>121</v>
      </c>
      <c r="G69" s="23" t="s">
        <v>290</v>
      </c>
      <c r="H69" s="23" t="s">
        <v>287</v>
      </c>
      <c r="I69" s="23">
        <v>13892708189</v>
      </c>
      <c r="J69" s="23">
        <v>94.92</v>
      </c>
      <c r="K69" s="23"/>
      <c r="L69" s="23"/>
      <c r="M69" s="23"/>
      <c r="N69" s="23"/>
      <c r="O69" s="23"/>
      <c r="P69" s="23">
        <v>94.92</v>
      </c>
      <c r="Q69" s="23"/>
      <c r="R69" s="23"/>
      <c r="S69" s="23"/>
      <c r="T69" s="23"/>
      <c r="U69" s="23"/>
      <c r="V69" s="23"/>
      <c r="W69" s="23"/>
      <c r="X69" s="23" t="s">
        <v>124</v>
      </c>
      <c r="Y69" s="23" t="s">
        <v>125</v>
      </c>
      <c r="Z69" s="23" t="s">
        <v>126</v>
      </c>
      <c r="AA69" s="23" t="s">
        <v>126</v>
      </c>
      <c r="AB69" s="23" t="s">
        <v>126</v>
      </c>
      <c r="AC69" s="21" t="s">
        <v>126</v>
      </c>
      <c r="AD69" s="23">
        <v>113</v>
      </c>
      <c r="AE69" s="23">
        <v>113</v>
      </c>
      <c r="AF69" s="23">
        <v>113</v>
      </c>
      <c r="AG69" s="28" t="s">
        <v>324</v>
      </c>
      <c r="AH69" s="28" t="s">
        <v>328</v>
      </c>
      <c r="AI69" s="23" t="s">
        <v>290</v>
      </c>
    </row>
    <row r="70" s="2" customFormat="1" ht="28.5" spans="1:35">
      <c r="A70" s="13" t="s">
        <v>329</v>
      </c>
      <c r="B70" s="19" t="s">
        <v>116</v>
      </c>
      <c r="C70" s="18"/>
      <c r="D70" s="19"/>
      <c r="E70" s="19"/>
      <c r="F70" s="19"/>
      <c r="G70" s="19"/>
      <c r="H70" s="19"/>
      <c r="I70" s="19"/>
      <c r="J70" s="19">
        <f t="shared" ref="J70:J75" si="16">SUM(J71:J71)</f>
        <v>808.56</v>
      </c>
      <c r="K70" s="19">
        <f t="shared" ref="K70:W70" si="17">SUM(K71:K71)</f>
        <v>0</v>
      </c>
      <c r="L70" s="19">
        <f t="shared" si="17"/>
        <v>0</v>
      </c>
      <c r="M70" s="19">
        <f t="shared" si="17"/>
        <v>0</v>
      </c>
      <c r="N70" s="19">
        <f t="shared" si="17"/>
        <v>0</v>
      </c>
      <c r="O70" s="19">
        <f t="shared" si="17"/>
        <v>0</v>
      </c>
      <c r="P70" s="19">
        <f t="shared" si="17"/>
        <v>808.56</v>
      </c>
      <c r="Q70" s="19">
        <f t="shared" si="17"/>
        <v>0</v>
      </c>
      <c r="R70" s="19">
        <f t="shared" si="17"/>
        <v>0</v>
      </c>
      <c r="S70" s="19">
        <f t="shared" si="17"/>
        <v>0</v>
      </c>
      <c r="T70" s="19">
        <f t="shared" si="17"/>
        <v>0</v>
      </c>
      <c r="U70" s="19">
        <f t="shared" si="17"/>
        <v>0</v>
      </c>
      <c r="V70" s="19">
        <f t="shared" si="17"/>
        <v>0</v>
      </c>
      <c r="W70" s="19">
        <f t="shared" si="17"/>
        <v>0</v>
      </c>
      <c r="X70" s="19"/>
      <c r="Y70" s="19"/>
      <c r="Z70" s="19"/>
      <c r="AA70" s="19"/>
      <c r="AB70" s="19"/>
      <c r="AC70" s="19"/>
      <c r="AD70" s="19"/>
      <c r="AE70" s="19"/>
      <c r="AF70" s="19"/>
      <c r="AG70" s="19"/>
      <c r="AH70" s="18"/>
      <c r="AI70" s="19"/>
    </row>
    <row r="71" s="3" customFormat="1" ht="99.75" spans="1:35">
      <c r="A71" s="20" t="s">
        <v>116</v>
      </c>
      <c r="B71" s="20" t="s">
        <v>322</v>
      </c>
      <c r="C71" s="28" t="s">
        <v>330</v>
      </c>
      <c r="D71" s="23" t="s">
        <v>285</v>
      </c>
      <c r="E71" s="23"/>
      <c r="F71" s="23" t="s">
        <v>121</v>
      </c>
      <c r="G71" s="23" t="s">
        <v>290</v>
      </c>
      <c r="H71" s="23" t="s">
        <v>287</v>
      </c>
      <c r="I71" s="23">
        <v>13892708189</v>
      </c>
      <c r="J71" s="23">
        <v>808.56</v>
      </c>
      <c r="K71" s="23"/>
      <c r="L71" s="23"/>
      <c r="M71" s="44"/>
      <c r="N71" s="23"/>
      <c r="O71" s="23"/>
      <c r="P71" s="23">
        <v>808.56</v>
      </c>
      <c r="Q71" s="23"/>
      <c r="R71" s="23"/>
      <c r="S71" s="23"/>
      <c r="T71" s="23"/>
      <c r="U71" s="23"/>
      <c r="V71" s="23"/>
      <c r="W71" s="23"/>
      <c r="X71" s="23" t="s">
        <v>124</v>
      </c>
      <c r="Y71" s="23" t="s">
        <v>125</v>
      </c>
      <c r="Z71" s="23" t="s">
        <v>126</v>
      </c>
      <c r="AA71" s="23" t="s">
        <v>126</v>
      </c>
      <c r="AB71" s="23" t="s">
        <v>126</v>
      </c>
      <c r="AC71" s="21" t="s">
        <v>126</v>
      </c>
      <c r="AD71" s="23">
        <v>1123</v>
      </c>
      <c r="AE71" s="23">
        <v>1123</v>
      </c>
      <c r="AF71" s="23">
        <v>1123</v>
      </c>
      <c r="AG71" s="28" t="s">
        <v>324</v>
      </c>
      <c r="AH71" s="28" t="s">
        <v>331</v>
      </c>
      <c r="AI71" s="23" t="s">
        <v>290</v>
      </c>
    </row>
    <row r="72" s="2" customFormat="1" ht="28.5" spans="1:35">
      <c r="A72" s="13" t="s">
        <v>332</v>
      </c>
      <c r="B72" s="19" t="s">
        <v>116</v>
      </c>
      <c r="C72" s="18"/>
      <c r="D72" s="19"/>
      <c r="E72" s="19"/>
      <c r="F72" s="19"/>
      <c r="G72" s="19"/>
      <c r="H72" s="19"/>
      <c r="I72" s="19"/>
      <c r="J72" s="19">
        <f t="shared" si="16"/>
        <v>216.468</v>
      </c>
      <c r="K72" s="19">
        <f t="shared" ref="K72:W72" si="18">SUM(K73:K73)</f>
        <v>0</v>
      </c>
      <c r="L72" s="19">
        <f t="shared" si="18"/>
        <v>0</v>
      </c>
      <c r="M72" s="19">
        <f t="shared" si="18"/>
        <v>0</v>
      </c>
      <c r="N72" s="19">
        <f t="shared" si="18"/>
        <v>0</v>
      </c>
      <c r="O72" s="19">
        <f t="shared" si="18"/>
        <v>0</v>
      </c>
      <c r="P72" s="19">
        <f t="shared" si="18"/>
        <v>216.468</v>
      </c>
      <c r="Q72" s="19">
        <f t="shared" si="18"/>
        <v>0</v>
      </c>
      <c r="R72" s="19">
        <f t="shared" si="18"/>
        <v>0</v>
      </c>
      <c r="S72" s="19">
        <f t="shared" si="18"/>
        <v>0</v>
      </c>
      <c r="T72" s="19">
        <f t="shared" si="18"/>
        <v>0</v>
      </c>
      <c r="U72" s="19">
        <f t="shared" si="18"/>
        <v>0</v>
      </c>
      <c r="V72" s="19">
        <f t="shared" si="18"/>
        <v>0</v>
      </c>
      <c r="W72" s="19">
        <f t="shared" si="18"/>
        <v>0</v>
      </c>
      <c r="X72" s="19"/>
      <c r="Y72" s="19"/>
      <c r="Z72" s="19"/>
      <c r="AA72" s="19"/>
      <c r="AB72" s="19"/>
      <c r="AC72" s="19"/>
      <c r="AD72" s="19"/>
      <c r="AE72" s="19"/>
      <c r="AF72" s="19"/>
      <c r="AG72" s="19"/>
      <c r="AH72" s="18"/>
      <c r="AI72" s="19"/>
    </row>
    <row r="73" s="3" customFormat="1" ht="99.75" spans="1:35">
      <c r="A73" s="20" t="s">
        <v>116</v>
      </c>
      <c r="B73" s="20" t="s">
        <v>322</v>
      </c>
      <c r="C73" s="28" t="s">
        <v>333</v>
      </c>
      <c r="D73" s="23" t="s">
        <v>285</v>
      </c>
      <c r="E73" s="23"/>
      <c r="F73" s="23" t="s">
        <v>121</v>
      </c>
      <c r="G73" s="23" t="s">
        <v>290</v>
      </c>
      <c r="H73" s="23" t="s">
        <v>287</v>
      </c>
      <c r="I73" s="23">
        <v>13892708189</v>
      </c>
      <c r="J73" s="23">
        <v>216.468</v>
      </c>
      <c r="K73" s="23"/>
      <c r="L73" s="23"/>
      <c r="M73" s="23"/>
      <c r="N73" s="23"/>
      <c r="O73" s="23"/>
      <c r="P73" s="23">
        <v>216.468</v>
      </c>
      <c r="Q73" s="23"/>
      <c r="R73" s="23"/>
      <c r="S73" s="23"/>
      <c r="T73" s="23"/>
      <c r="U73" s="23"/>
      <c r="V73" s="23"/>
      <c r="W73" s="23"/>
      <c r="X73" s="23" t="s">
        <v>124</v>
      </c>
      <c r="Y73" s="23" t="s">
        <v>125</v>
      </c>
      <c r="Z73" s="23" t="s">
        <v>126</v>
      </c>
      <c r="AA73" s="23" t="s">
        <v>126</v>
      </c>
      <c r="AB73" s="23" t="s">
        <v>126</v>
      </c>
      <c r="AC73" s="21" t="s">
        <v>126</v>
      </c>
      <c r="AD73" s="23">
        <v>257</v>
      </c>
      <c r="AE73" s="23">
        <v>257</v>
      </c>
      <c r="AF73" s="23">
        <v>257</v>
      </c>
      <c r="AG73" s="28" t="s">
        <v>324</v>
      </c>
      <c r="AH73" s="28" t="s">
        <v>334</v>
      </c>
      <c r="AI73" s="23" t="s">
        <v>290</v>
      </c>
    </row>
    <row r="74" s="2" customFormat="1" spans="1:35">
      <c r="A74" s="14" t="s">
        <v>33</v>
      </c>
      <c r="B74" s="14">
        <f>SUM(B75+B77+B78)</f>
        <v>11</v>
      </c>
      <c r="C74" s="18"/>
      <c r="D74" s="19"/>
      <c r="E74" s="19"/>
      <c r="F74" s="19"/>
      <c r="G74" s="19"/>
      <c r="H74" s="19"/>
      <c r="I74" s="19"/>
      <c r="J74" s="14">
        <f>SUM(J75+J77+J78)</f>
        <v>1343</v>
      </c>
      <c r="K74" s="14">
        <f t="shared" ref="K74:W74" si="19">SUM(K75+K77+K78)</f>
        <v>180</v>
      </c>
      <c r="L74" s="14">
        <f t="shared" si="19"/>
        <v>180</v>
      </c>
      <c r="M74" s="14">
        <f t="shared" si="19"/>
        <v>0</v>
      </c>
      <c r="N74" s="14">
        <f t="shared" si="19"/>
        <v>0</v>
      </c>
      <c r="O74" s="14">
        <f t="shared" si="19"/>
        <v>0</v>
      </c>
      <c r="P74" s="14">
        <f t="shared" si="19"/>
        <v>1163</v>
      </c>
      <c r="Q74" s="14">
        <f t="shared" si="19"/>
        <v>0</v>
      </c>
      <c r="R74" s="14">
        <f t="shared" si="19"/>
        <v>0</v>
      </c>
      <c r="S74" s="14">
        <f t="shared" si="19"/>
        <v>0</v>
      </c>
      <c r="T74" s="14">
        <f t="shared" si="19"/>
        <v>0</v>
      </c>
      <c r="U74" s="14">
        <f t="shared" si="19"/>
        <v>0</v>
      </c>
      <c r="V74" s="14">
        <f t="shared" si="19"/>
        <v>0</v>
      </c>
      <c r="W74" s="14">
        <f t="shared" si="19"/>
        <v>0</v>
      </c>
      <c r="X74" s="19"/>
      <c r="Y74" s="19"/>
      <c r="Z74" s="19"/>
      <c r="AA74" s="19"/>
      <c r="AB74" s="19"/>
      <c r="AC74" s="19"/>
      <c r="AD74" s="14">
        <f>SUM(AD75+AD77+AD78)</f>
        <v>0</v>
      </c>
      <c r="AE74" s="14">
        <f>SUM(AE75+AE77+AE78)</f>
        <v>0</v>
      </c>
      <c r="AF74" s="14">
        <f>SUM(AF75+AF77+AF78)</f>
        <v>0</v>
      </c>
      <c r="AG74" s="19"/>
      <c r="AH74" s="18"/>
      <c r="AI74" s="19"/>
    </row>
    <row r="75" s="2" customFormat="1" ht="42.75" spans="1:35">
      <c r="A75" s="13" t="s">
        <v>34</v>
      </c>
      <c r="B75" s="19" t="s">
        <v>116</v>
      </c>
      <c r="C75" s="18"/>
      <c r="D75" s="19"/>
      <c r="E75" s="19"/>
      <c r="F75" s="19"/>
      <c r="G75" s="19"/>
      <c r="H75" s="19"/>
      <c r="I75" s="19"/>
      <c r="J75" s="19">
        <f t="shared" si="16"/>
        <v>180</v>
      </c>
      <c r="K75" s="19">
        <f t="shared" ref="K75:W75" si="20">SUM(K76:K76)</f>
        <v>180</v>
      </c>
      <c r="L75" s="19">
        <f t="shared" si="20"/>
        <v>180</v>
      </c>
      <c r="M75" s="19">
        <f t="shared" si="20"/>
        <v>0</v>
      </c>
      <c r="N75" s="19">
        <f t="shared" si="20"/>
        <v>0</v>
      </c>
      <c r="O75" s="19">
        <f t="shared" si="20"/>
        <v>0</v>
      </c>
      <c r="P75" s="19">
        <f t="shared" si="20"/>
        <v>0</v>
      </c>
      <c r="Q75" s="19">
        <f t="shared" si="20"/>
        <v>0</v>
      </c>
      <c r="R75" s="19">
        <f t="shared" si="20"/>
        <v>0</v>
      </c>
      <c r="S75" s="19">
        <f t="shared" si="20"/>
        <v>0</v>
      </c>
      <c r="T75" s="19">
        <f t="shared" si="20"/>
        <v>0</v>
      </c>
      <c r="U75" s="19">
        <f t="shared" si="20"/>
        <v>0</v>
      </c>
      <c r="V75" s="19">
        <f t="shared" si="20"/>
        <v>0</v>
      </c>
      <c r="W75" s="19">
        <f t="shared" si="20"/>
        <v>0</v>
      </c>
      <c r="X75" s="19"/>
      <c r="Y75" s="19"/>
      <c r="Z75" s="19"/>
      <c r="AA75" s="19"/>
      <c r="AB75" s="19"/>
      <c r="AC75" s="19"/>
      <c r="AD75" s="19"/>
      <c r="AE75" s="19"/>
      <c r="AF75" s="19"/>
      <c r="AG75" s="19"/>
      <c r="AH75" s="18"/>
      <c r="AI75" s="19"/>
    </row>
    <row r="76" s="2" customFormat="1" ht="42.75" spans="1:35">
      <c r="A76" s="13" t="s">
        <v>116</v>
      </c>
      <c r="B76" s="30" t="s">
        <v>335</v>
      </c>
      <c r="C76" s="18" t="s">
        <v>336</v>
      </c>
      <c r="D76" s="19" t="s">
        <v>277</v>
      </c>
      <c r="E76" s="19" t="s">
        <v>247</v>
      </c>
      <c r="F76" s="19" t="s">
        <v>121</v>
      </c>
      <c r="G76" s="19" t="s">
        <v>278</v>
      </c>
      <c r="H76" s="19" t="s">
        <v>279</v>
      </c>
      <c r="I76" s="19">
        <v>5228560</v>
      </c>
      <c r="J76" s="19">
        <v>180</v>
      </c>
      <c r="K76" s="19">
        <v>180</v>
      </c>
      <c r="L76" s="19">
        <v>180</v>
      </c>
      <c r="M76" s="19"/>
      <c r="N76" s="19"/>
      <c r="O76" s="19"/>
      <c r="P76" s="19"/>
      <c r="Q76" s="19"/>
      <c r="R76" s="19"/>
      <c r="S76" s="19"/>
      <c r="T76" s="19"/>
      <c r="U76" s="19"/>
      <c r="V76" s="19"/>
      <c r="W76" s="19"/>
      <c r="X76" s="19" t="s">
        <v>124</v>
      </c>
      <c r="Y76" s="19" t="s">
        <v>125</v>
      </c>
      <c r="Z76" s="19" t="s">
        <v>126</v>
      </c>
      <c r="AA76" s="19" t="s">
        <v>126</v>
      </c>
      <c r="AB76" s="19" t="s">
        <v>126</v>
      </c>
      <c r="AC76" s="19" t="s">
        <v>126</v>
      </c>
      <c r="AD76" s="19">
        <v>600</v>
      </c>
      <c r="AE76" s="19">
        <v>1800</v>
      </c>
      <c r="AF76" s="19">
        <v>1800</v>
      </c>
      <c r="AG76" s="19" t="s">
        <v>314</v>
      </c>
      <c r="AH76" s="18" t="s">
        <v>337</v>
      </c>
      <c r="AI76" s="19" t="s">
        <v>282</v>
      </c>
    </row>
    <row r="77" s="2" customFormat="1" ht="42.75" spans="1:35">
      <c r="A77" s="13" t="s">
        <v>35</v>
      </c>
      <c r="B77" s="19">
        <v>0</v>
      </c>
      <c r="C77" s="18"/>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8"/>
      <c r="AI77" s="19"/>
    </row>
    <row r="78" s="2" customFormat="1" ht="28.5" spans="1:35">
      <c r="A78" s="13" t="s">
        <v>36</v>
      </c>
      <c r="B78" s="19">
        <v>10</v>
      </c>
      <c r="C78" s="18"/>
      <c r="D78" s="19"/>
      <c r="E78" s="19"/>
      <c r="F78" s="19"/>
      <c r="G78" s="19"/>
      <c r="H78" s="19"/>
      <c r="I78" s="19"/>
      <c r="J78" s="19">
        <f>SUM(J79:J88)</f>
        <v>1163</v>
      </c>
      <c r="K78" s="19">
        <f t="shared" ref="K78:W78" si="21">SUM(K79:K88)</f>
        <v>0</v>
      </c>
      <c r="L78" s="19">
        <f t="shared" si="21"/>
        <v>0</v>
      </c>
      <c r="M78" s="19">
        <f t="shared" si="21"/>
        <v>0</v>
      </c>
      <c r="N78" s="19">
        <f t="shared" si="21"/>
        <v>0</v>
      </c>
      <c r="O78" s="19">
        <f t="shared" si="21"/>
        <v>0</v>
      </c>
      <c r="P78" s="19">
        <f t="shared" si="21"/>
        <v>1163</v>
      </c>
      <c r="Q78" s="19">
        <f t="shared" si="21"/>
        <v>0</v>
      </c>
      <c r="R78" s="19">
        <f t="shared" si="21"/>
        <v>0</v>
      </c>
      <c r="S78" s="19">
        <f t="shared" si="21"/>
        <v>0</v>
      </c>
      <c r="T78" s="19">
        <f t="shared" si="21"/>
        <v>0</v>
      </c>
      <c r="U78" s="19">
        <f t="shared" si="21"/>
        <v>0</v>
      </c>
      <c r="V78" s="19">
        <f t="shared" si="21"/>
        <v>0</v>
      </c>
      <c r="W78" s="19">
        <f t="shared" si="21"/>
        <v>0</v>
      </c>
      <c r="X78" s="19"/>
      <c r="Y78" s="19"/>
      <c r="Z78" s="19"/>
      <c r="AA78" s="19"/>
      <c r="AB78" s="19"/>
      <c r="AC78" s="19"/>
      <c r="AD78" s="19"/>
      <c r="AE78" s="19"/>
      <c r="AF78" s="19"/>
      <c r="AG78" s="19"/>
      <c r="AH78" s="18"/>
      <c r="AI78" s="19"/>
    </row>
    <row r="79" s="5" customFormat="1" ht="85.5" spans="1:35">
      <c r="A79" s="40" t="s">
        <v>116</v>
      </c>
      <c r="B79" s="20" t="s">
        <v>338</v>
      </c>
      <c r="C79" s="23" t="s">
        <v>339</v>
      </c>
      <c r="D79" s="23" t="s">
        <v>277</v>
      </c>
      <c r="E79" s="23" t="s">
        <v>247</v>
      </c>
      <c r="F79" s="41" t="s">
        <v>121</v>
      </c>
      <c r="G79" s="23" t="s">
        <v>340</v>
      </c>
      <c r="H79" s="23" t="s">
        <v>341</v>
      </c>
      <c r="I79" s="23">
        <v>5230384</v>
      </c>
      <c r="J79" s="45">
        <v>72</v>
      </c>
      <c r="K79" s="41"/>
      <c r="L79" s="41"/>
      <c r="M79" s="41"/>
      <c r="N79" s="41"/>
      <c r="O79" s="41"/>
      <c r="P79" s="45">
        <v>72</v>
      </c>
      <c r="Q79" s="45"/>
      <c r="R79" s="41"/>
      <c r="S79" s="41"/>
      <c r="T79" s="41"/>
      <c r="U79" s="41"/>
      <c r="V79" s="41"/>
      <c r="W79" s="41"/>
      <c r="X79" s="41" t="s">
        <v>342</v>
      </c>
      <c r="Y79" s="41" t="s">
        <v>125</v>
      </c>
      <c r="Z79" s="41" t="s">
        <v>126</v>
      </c>
      <c r="AA79" s="41" t="s">
        <v>126</v>
      </c>
      <c r="AB79" s="41" t="s">
        <v>126</v>
      </c>
      <c r="AC79" s="41" t="s">
        <v>126</v>
      </c>
      <c r="AD79" s="23">
        <v>1320</v>
      </c>
      <c r="AE79" s="23">
        <v>1450</v>
      </c>
      <c r="AF79" s="23">
        <v>1450</v>
      </c>
      <c r="AG79" s="23" t="s">
        <v>343</v>
      </c>
      <c r="AH79" s="28" t="s">
        <v>344</v>
      </c>
      <c r="AI79" s="23" t="s">
        <v>345</v>
      </c>
    </row>
    <row r="80" s="5" customFormat="1" ht="85.5" spans="1:35">
      <c r="A80" s="40" t="s">
        <v>130</v>
      </c>
      <c r="B80" s="20" t="s">
        <v>346</v>
      </c>
      <c r="C80" s="23" t="s">
        <v>339</v>
      </c>
      <c r="D80" s="23" t="s">
        <v>277</v>
      </c>
      <c r="E80" s="23" t="s">
        <v>247</v>
      </c>
      <c r="F80" s="41" t="s">
        <v>121</v>
      </c>
      <c r="G80" s="23" t="s">
        <v>340</v>
      </c>
      <c r="H80" s="23" t="s">
        <v>341</v>
      </c>
      <c r="I80" s="23">
        <v>5230384</v>
      </c>
      <c r="J80" s="45">
        <v>130</v>
      </c>
      <c r="K80" s="41"/>
      <c r="L80" s="41"/>
      <c r="M80" s="41"/>
      <c r="N80" s="41"/>
      <c r="O80" s="41"/>
      <c r="P80" s="45">
        <v>130</v>
      </c>
      <c r="Q80" s="45"/>
      <c r="R80" s="41"/>
      <c r="S80" s="41"/>
      <c r="T80" s="41"/>
      <c r="U80" s="41"/>
      <c r="V80" s="41"/>
      <c r="W80" s="41"/>
      <c r="X80" s="41" t="s">
        <v>342</v>
      </c>
      <c r="Y80" s="41" t="s">
        <v>125</v>
      </c>
      <c r="Z80" s="41" t="s">
        <v>126</v>
      </c>
      <c r="AA80" s="41" t="s">
        <v>126</v>
      </c>
      <c r="AB80" s="41" t="s">
        <v>126</v>
      </c>
      <c r="AC80" s="41" t="s">
        <v>126</v>
      </c>
      <c r="AD80" s="23">
        <v>1500</v>
      </c>
      <c r="AE80" s="23">
        <v>2000</v>
      </c>
      <c r="AF80" s="23">
        <v>2000</v>
      </c>
      <c r="AG80" s="23" t="s">
        <v>343</v>
      </c>
      <c r="AH80" s="28" t="s">
        <v>347</v>
      </c>
      <c r="AI80" s="23" t="s">
        <v>345</v>
      </c>
    </row>
    <row r="81" s="6" customFormat="1" ht="85.5" spans="1:35">
      <c r="A81" s="40" t="s">
        <v>133</v>
      </c>
      <c r="B81" s="20" t="s">
        <v>348</v>
      </c>
      <c r="C81" s="23" t="s">
        <v>349</v>
      </c>
      <c r="D81" s="23" t="s">
        <v>277</v>
      </c>
      <c r="E81" s="23" t="s">
        <v>247</v>
      </c>
      <c r="F81" s="41" t="s">
        <v>121</v>
      </c>
      <c r="G81" s="23" t="s">
        <v>340</v>
      </c>
      <c r="H81" s="23" t="s">
        <v>341</v>
      </c>
      <c r="I81" s="23">
        <v>5230384</v>
      </c>
      <c r="J81" s="45">
        <v>230</v>
      </c>
      <c r="K81" s="41"/>
      <c r="L81" s="41"/>
      <c r="M81" s="41"/>
      <c r="N81" s="41"/>
      <c r="O81" s="41"/>
      <c r="P81" s="45">
        <v>230</v>
      </c>
      <c r="Q81" s="45"/>
      <c r="R81" s="41"/>
      <c r="S81" s="41"/>
      <c r="T81" s="41"/>
      <c r="U81" s="41"/>
      <c r="V81" s="41"/>
      <c r="W81" s="41"/>
      <c r="X81" s="41" t="s">
        <v>342</v>
      </c>
      <c r="Y81" s="41" t="s">
        <v>125</v>
      </c>
      <c r="Z81" s="41" t="s">
        <v>126</v>
      </c>
      <c r="AA81" s="41" t="s">
        <v>126</v>
      </c>
      <c r="AB81" s="41" t="s">
        <v>126</v>
      </c>
      <c r="AC81" s="41" t="s">
        <v>126</v>
      </c>
      <c r="AD81" s="23">
        <v>4800</v>
      </c>
      <c r="AE81" s="23">
        <v>5500</v>
      </c>
      <c r="AF81" s="23">
        <v>5500</v>
      </c>
      <c r="AG81" s="23" t="s">
        <v>343</v>
      </c>
      <c r="AH81" s="28" t="s">
        <v>350</v>
      </c>
      <c r="AI81" s="23" t="s">
        <v>345</v>
      </c>
    </row>
    <row r="82" s="5" customFormat="1" ht="85.5" spans="1:35">
      <c r="A82" s="40" t="s">
        <v>137</v>
      </c>
      <c r="B82" s="20" t="s">
        <v>351</v>
      </c>
      <c r="C82" s="23" t="s">
        <v>352</v>
      </c>
      <c r="D82" s="23" t="s">
        <v>277</v>
      </c>
      <c r="E82" s="23" t="s">
        <v>247</v>
      </c>
      <c r="F82" s="41" t="s">
        <v>121</v>
      </c>
      <c r="G82" s="23" t="s">
        <v>340</v>
      </c>
      <c r="H82" s="23" t="s">
        <v>341</v>
      </c>
      <c r="I82" s="23">
        <v>5230384</v>
      </c>
      <c r="J82" s="45">
        <v>200</v>
      </c>
      <c r="K82" s="41"/>
      <c r="L82" s="41"/>
      <c r="M82" s="41"/>
      <c r="N82" s="41"/>
      <c r="O82" s="41"/>
      <c r="P82" s="45">
        <v>200</v>
      </c>
      <c r="Q82" s="45"/>
      <c r="R82" s="41"/>
      <c r="S82" s="41"/>
      <c r="T82" s="41"/>
      <c r="U82" s="41"/>
      <c r="V82" s="41"/>
      <c r="W82" s="41"/>
      <c r="X82" s="41" t="s">
        <v>342</v>
      </c>
      <c r="Y82" s="41" t="s">
        <v>125</v>
      </c>
      <c r="Z82" s="41" t="s">
        <v>126</v>
      </c>
      <c r="AA82" s="41" t="s">
        <v>126</v>
      </c>
      <c r="AB82" s="41" t="s">
        <v>126</v>
      </c>
      <c r="AC82" s="41" t="s">
        <v>126</v>
      </c>
      <c r="AD82" s="23">
        <v>1150</v>
      </c>
      <c r="AE82" s="23">
        <v>1350</v>
      </c>
      <c r="AF82" s="23">
        <v>1350</v>
      </c>
      <c r="AG82" s="23" t="s">
        <v>343</v>
      </c>
      <c r="AH82" s="28" t="s">
        <v>353</v>
      </c>
      <c r="AI82" s="23" t="s">
        <v>345</v>
      </c>
    </row>
    <row r="83" s="6" customFormat="1" ht="85.5" spans="1:35">
      <c r="A83" s="40" t="s">
        <v>141</v>
      </c>
      <c r="B83" s="20" t="s">
        <v>354</v>
      </c>
      <c r="C83" s="23" t="s">
        <v>355</v>
      </c>
      <c r="D83" s="23" t="s">
        <v>277</v>
      </c>
      <c r="E83" s="23" t="s">
        <v>247</v>
      </c>
      <c r="F83" s="41" t="s">
        <v>121</v>
      </c>
      <c r="G83" s="23" t="s">
        <v>340</v>
      </c>
      <c r="H83" s="23" t="s">
        <v>341</v>
      </c>
      <c r="I83" s="23">
        <v>5230384</v>
      </c>
      <c r="J83" s="45">
        <v>100</v>
      </c>
      <c r="K83" s="41"/>
      <c r="L83" s="41"/>
      <c r="M83" s="41"/>
      <c r="N83" s="41"/>
      <c r="O83" s="41"/>
      <c r="P83" s="45">
        <v>100</v>
      </c>
      <c r="Q83" s="45"/>
      <c r="R83" s="41"/>
      <c r="S83" s="41"/>
      <c r="T83" s="41"/>
      <c r="U83" s="41"/>
      <c r="V83" s="41"/>
      <c r="W83" s="41"/>
      <c r="X83" s="41" t="s">
        <v>342</v>
      </c>
      <c r="Y83" s="41" t="s">
        <v>125</v>
      </c>
      <c r="Z83" s="41" t="s">
        <v>126</v>
      </c>
      <c r="AA83" s="41" t="s">
        <v>126</v>
      </c>
      <c r="AB83" s="41" t="s">
        <v>126</v>
      </c>
      <c r="AC83" s="41" t="s">
        <v>126</v>
      </c>
      <c r="AD83" s="23">
        <v>650</v>
      </c>
      <c r="AE83" s="23">
        <v>1000</v>
      </c>
      <c r="AF83" s="23">
        <v>1000</v>
      </c>
      <c r="AG83" s="23" t="s">
        <v>343</v>
      </c>
      <c r="AH83" s="28" t="s">
        <v>356</v>
      </c>
      <c r="AI83" s="23" t="s">
        <v>345</v>
      </c>
    </row>
    <row r="84" s="5" customFormat="1" ht="85.5" spans="1:35">
      <c r="A84" s="40" t="s">
        <v>145</v>
      </c>
      <c r="B84" s="20" t="s">
        <v>357</v>
      </c>
      <c r="C84" s="23" t="s">
        <v>355</v>
      </c>
      <c r="D84" s="23" t="s">
        <v>277</v>
      </c>
      <c r="E84" s="23" t="s">
        <v>247</v>
      </c>
      <c r="F84" s="41" t="s">
        <v>121</v>
      </c>
      <c r="G84" s="23" t="s">
        <v>340</v>
      </c>
      <c r="H84" s="23" t="s">
        <v>341</v>
      </c>
      <c r="I84" s="23">
        <v>5230384</v>
      </c>
      <c r="J84" s="45">
        <v>45</v>
      </c>
      <c r="K84" s="41"/>
      <c r="L84" s="41"/>
      <c r="M84" s="41"/>
      <c r="N84" s="41"/>
      <c r="O84" s="41"/>
      <c r="P84" s="45">
        <v>45</v>
      </c>
      <c r="Q84" s="45"/>
      <c r="R84" s="41"/>
      <c r="S84" s="41"/>
      <c r="T84" s="41"/>
      <c r="U84" s="41"/>
      <c r="V84" s="41"/>
      <c r="W84" s="41"/>
      <c r="X84" s="41" t="s">
        <v>342</v>
      </c>
      <c r="Y84" s="41" t="s">
        <v>125</v>
      </c>
      <c r="Z84" s="41" t="s">
        <v>126</v>
      </c>
      <c r="AA84" s="41" t="s">
        <v>126</v>
      </c>
      <c r="AB84" s="41" t="s">
        <v>126</v>
      </c>
      <c r="AC84" s="41" t="s">
        <v>126</v>
      </c>
      <c r="AD84" s="23">
        <v>330</v>
      </c>
      <c r="AE84" s="23">
        <v>360</v>
      </c>
      <c r="AF84" s="23">
        <v>360</v>
      </c>
      <c r="AG84" s="23" t="s">
        <v>343</v>
      </c>
      <c r="AH84" s="28" t="s">
        <v>358</v>
      </c>
      <c r="AI84" s="23" t="s">
        <v>345</v>
      </c>
    </row>
    <row r="85" s="5" customFormat="1" ht="85.5" spans="1:35">
      <c r="A85" s="40" t="s">
        <v>149</v>
      </c>
      <c r="B85" s="20" t="s">
        <v>359</v>
      </c>
      <c r="C85" s="23" t="s">
        <v>360</v>
      </c>
      <c r="D85" s="23" t="s">
        <v>277</v>
      </c>
      <c r="E85" s="23" t="s">
        <v>247</v>
      </c>
      <c r="F85" s="41" t="s">
        <v>121</v>
      </c>
      <c r="G85" s="23" t="s">
        <v>340</v>
      </c>
      <c r="H85" s="23" t="s">
        <v>341</v>
      </c>
      <c r="I85" s="23">
        <v>5230384</v>
      </c>
      <c r="J85" s="45">
        <v>180</v>
      </c>
      <c r="K85" s="41"/>
      <c r="L85" s="41"/>
      <c r="M85" s="41"/>
      <c r="N85" s="41"/>
      <c r="O85" s="41"/>
      <c r="P85" s="45">
        <v>180</v>
      </c>
      <c r="Q85" s="45"/>
      <c r="R85" s="41"/>
      <c r="S85" s="41"/>
      <c r="T85" s="41"/>
      <c r="U85" s="41"/>
      <c r="V85" s="41"/>
      <c r="W85" s="41"/>
      <c r="X85" s="41" t="s">
        <v>342</v>
      </c>
      <c r="Y85" s="41" t="s">
        <v>125</v>
      </c>
      <c r="Z85" s="41" t="s">
        <v>126</v>
      </c>
      <c r="AA85" s="41" t="s">
        <v>126</v>
      </c>
      <c r="AB85" s="41" t="s">
        <v>126</v>
      </c>
      <c r="AC85" s="41" t="s">
        <v>126</v>
      </c>
      <c r="AD85" s="23">
        <v>290</v>
      </c>
      <c r="AE85" s="23">
        <v>300</v>
      </c>
      <c r="AF85" s="23">
        <v>300</v>
      </c>
      <c r="AG85" s="23" t="s">
        <v>343</v>
      </c>
      <c r="AH85" s="28" t="s">
        <v>361</v>
      </c>
      <c r="AI85" s="23" t="s">
        <v>345</v>
      </c>
    </row>
    <row r="86" s="5" customFormat="1" ht="85.5" spans="1:35">
      <c r="A86" s="40" t="s">
        <v>152</v>
      </c>
      <c r="B86" s="20" t="s">
        <v>362</v>
      </c>
      <c r="C86" s="23" t="s">
        <v>360</v>
      </c>
      <c r="D86" s="23" t="s">
        <v>277</v>
      </c>
      <c r="E86" s="23" t="s">
        <v>247</v>
      </c>
      <c r="F86" s="41" t="s">
        <v>121</v>
      </c>
      <c r="G86" s="23" t="s">
        <v>340</v>
      </c>
      <c r="H86" s="23" t="s">
        <v>341</v>
      </c>
      <c r="I86" s="23">
        <v>5230384</v>
      </c>
      <c r="J86" s="45">
        <v>90</v>
      </c>
      <c r="K86" s="41"/>
      <c r="L86" s="41"/>
      <c r="M86" s="41"/>
      <c r="N86" s="41"/>
      <c r="O86" s="41"/>
      <c r="P86" s="45">
        <v>90</v>
      </c>
      <c r="Q86" s="45"/>
      <c r="R86" s="41"/>
      <c r="S86" s="41"/>
      <c r="T86" s="41"/>
      <c r="U86" s="41"/>
      <c r="V86" s="41"/>
      <c r="W86" s="41"/>
      <c r="X86" s="41" t="s">
        <v>342</v>
      </c>
      <c r="Y86" s="41" t="s">
        <v>125</v>
      </c>
      <c r="Z86" s="41" t="s">
        <v>126</v>
      </c>
      <c r="AA86" s="41" t="s">
        <v>126</v>
      </c>
      <c r="AB86" s="41" t="s">
        <v>126</v>
      </c>
      <c r="AC86" s="41" t="s">
        <v>126</v>
      </c>
      <c r="AD86" s="23">
        <v>175</v>
      </c>
      <c r="AE86" s="23">
        <v>180</v>
      </c>
      <c r="AF86" s="23">
        <v>180</v>
      </c>
      <c r="AG86" s="23" t="s">
        <v>343</v>
      </c>
      <c r="AH86" s="28" t="s">
        <v>363</v>
      </c>
      <c r="AI86" s="23" t="s">
        <v>345</v>
      </c>
    </row>
    <row r="87" s="5" customFormat="1" ht="85.5" spans="1:35">
      <c r="A87" s="40" t="s">
        <v>158</v>
      </c>
      <c r="B87" s="20" t="s">
        <v>364</v>
      </c>
      <c r="C87" s="23" t="s">
        <v>365</v>
      </c>
      <c r="D87" s="23" t="s">
        <v>277</v>
      </c>
      <c r="E87" s="23" t="s">
        <v>247</v>
      </c>
      <c r="F87" s="41" t="s">
        <v>121</v>
      </c>
      <c r="G87" s="23" t="s">
        <v>340</v>
      </c>
      <c r="H87" s="23" t="s">
        <v>341</v>
      </c>
      <c r="I87" s="23">
        <v>5230384</v>
      </c>
      <c r="J87" s="45">
        <v>11</v>
      </c>
      <c r="K87" s="41"/>
      <c r="L87" s="41"/>
      <c r="M87" s="41"/>
      <c r="N87" s="41"/>
      <c r="O87" s="41"/>
      <c r="P87" s="45">
        <v>11</v>
      </c>
      <c r="Q87" s="45"/>
      <c r="R87" s="41"/>
      <c r="S87" s="41"/>
      <c r="T87" s="41"/>
      <c r="U87" s="41"/>
      <c r="V87" s="41"/>
      <c r="W87" s="41"/>
      <c r="X87" s="41" t="s">
        <v>342</v>
      </c>
      <c r="Y87" s="41" t="s">
        <v>125</v>
      </c>
      <c r="Z87" s="41" t="s">
        <v>126</v>
      </c>
      <c r="AA87" s="41" t="s">
        <v>126</v>
      </c>
      <c r="AB87" s="41" t="s">
        <v>126</v>
      </c>
      <c r="AC87" s="41" t="s">
        <v>126</v>
      </c>
      <c r="AD87" s="23">
        <v>168</v>
      </c>
      <c r="AE87" s="23">
        <v>170</v>
      </c>
      <c r="AF87" s="23">
        <v>170</v>
      </c>
      <c r="AG87" s="23" t="s">
        <v>343</v>
      </c>
      <c r="AH87" s="28" t="s">
        <v>366</v>
      </c>
      <c r="AI87" s="23" t="s">
        <v>345</v>
      </c>
    </row>
    <row r="88" s="5" customFormat="1" ht="85.5" spans="1:35">
      <c r="A88" s="40" t="s">
        <v>162</v>
      </c>
      <c r="B88" s="20" t="s">
        <v>367</v>
      </c>
      <c r="C88" s="23" t="s">
        <v>368</v>
      </c>
      <c r="D88" s="23" t="s">
        <v>277</v>
      </c>
      <c r="E88" s="23" t="s">
        <v>247</v>
      </c>
      <c r="F88" s="41" t="s">
        <v>121</v>
      </c>
      <c r="G88" s="23" t="s">
        <v>340</v>
      </c>
      <c r="H88" s="23" t="s">
        <v>341</v>
      </c>
      <c r="I88" s="23">
        <v>5230384</v>
      </c>
      <c r="J88" s="45">
        <v>105</v>
      </c>
      <c r="K88" s="41"/>
      <c r="L88" s="41"/>
      <c r="M88" s="41"/>
      <c r="N88" s="41"/>
      <c r="O88" s="41"/>
      <c r="P88" s="45">
        <v>105</v>
      </c>
      <c r="Q88" s="45"/>
      <c r="R88" s="41"/>
      <c r="S88" s="41"/>
      <c r="T88" s="41"/>
      <c r="U88" s="41"/>
      <c r="V88" s="41"/>
      <c r="W88" s="41"/>
      <c r="X88" s="41" t="s">
        <v>342</v>
      </c>
      <c r="Y88" s="41" t="s">
        <v>125</v>
      </c>
      <c r="Z88" s="41" t="s">
        <v>126</v>
      </c>
      <c r="AA88" s="41" t="s">
        <v>126</v>
      </c>
      <c r="AB88" s="41" t="s">
        <v>126</v>
      </c>
      <c r="AC88" s="41" t="s">
        <v>126</v>
      </c>
      <c r="AD88" s="23">
        <v>340</v>
      </c>
      <c r="AE88" s="23">
        <v>350</v>
      </c>
      <c r="AF88" s="23">
        <v>350</v>
      </c>
      <c r="AG88" s="23" t="s">
        <v>343</v>
      </c>
      <c r="AH88" s="28" t="s">
        <v>369</v>
      </c>
      <c r="AI88" s="23" t="s">
        <v>345</v>
      </c>
    </row>
    <row r="89" s="2" customFormat="1" spans="1:35">
      <c r="A89" s="14" t="s">
        <v>37</v>
      </c>
      <c r="B89" s="19">
        <f>B90+B92+B94+B96+B97+B98</f>
        <v>3</v>
      </c>
      <c r="C89" s="18"/>
      <c r="D89" s="19"/>
      <c r="E89" s="19"/>
      <c r="F89" s="19"/>
      <c r="G89" s="19"/>
      <c r="H89" s="19"/>
      <c r="I89" s="19"/>
      <c r="J89" s="14">
        <f>SUM(J90+J92+J94+J96+J97+J98)</f>
        <v>2941.95</v>
      </c>
      <c r="K89" s="14">
        <f t="shared" ref="K89:W89" si="22">SUM(K90+K92+K94+K96+K97+K98)</f>
        <v>0</v>
      </c>
      <c r="L89" s="14">
        <f t="shared" si="22"/>
        <v>0</v>
      </c>
      <c r="M89" s="14">
        <f t="shared" si="22"/>
        <v>0</v>
      </c>
      <c r="N89" s="14">
        <f t="shared" si="22"/>
        <v>0</v>
      </c>
      <c r="O89" s="14">
        <f t="shared" si="22"/>
        <v>0</v>
      </c>
      <c r="P89" s="14">
        <f t="shared" si="22"/>
        <v>2433.43</v>
      </c>
      <c r="Q89" s="14">
        <f t="shared" si="22"/>
        <v>0</v>
      </c>
      <c r="R89" s="14">
        <f t="shared" si="22"/>
        <v>0</v>
      </c>
      <c r="S89" s="14">
        <f t="shared" si="22"/>
        <v>0</v>
      </c>
      <c r="T89" s="14">
        <f t="shared" si="22"/>
        <v>0</v>
      </c>
      <c r="U89" s="14">
        <f t="shared" si="22"/>
        <v>0</v>
      </c>
      <c r="V89" s="14">
        <f t="shared" si="22"/>
        <v>0</v>
      </c>
      <c r="W89" s="14">
        <f t="shared" si="22"/>
        <v>508.52</v>
      </c>
      <c r="X89" s="19"/>
      <c r="Y89" s="19"/>
      <c r="Z89" s="19"/>
      <c r="AA89" s="19"/>
      <c r="AB89" s="19"/>
      <c r="AC89" s="19"/>
      <c r="AD89" s="14">
        <f>SUM(AD90+AD92+AD94+AD96+AD97+AD98)</f>
        <v>0</v>
      </c>
      <c r="AE89" s="14">
        <f>SUM(AE90+AE92+AE94+AE96+AE97+AE98)</f>
        <v>0</v>
      </c>
      <c r="AF89" s="14">
        <f>SUM(AF90+AF92+AF94+AF96+AF97+AF98)</f>
        <v>0</v>
      </c>
      <c r="AG89" s="19"/>
      <c r="AH89" s="18"/>
      <c r="AI89" s="19"/>
    </row>
    <row r="90" s="2" customFormat="1" ht="42.75" spans="1:35">
      <c r="A90" s="13" t="s">
        <v>38</v>
      </c>
      <c r="B90" s="19" t="s">
        <v>116</v>
      </c>
      <c r="C90" s="18"/>
      <c r="D90" s="19"/>
      <c r="E90" s="19"/>
      <c r="F90" s="19"/>
      <c r="G90" s="19"/>
      <c r="H90" s="19"/>
      <c r="I90" s="19"/>
      <c r="J90" s="19">
        <f t="shared" ref="J90:J94" si="23">SUM(J91:J91)</f>
        <v>1271.3</v>
      </c>
      <c r="K90" s="19">
        <f t="shared" ref="K90:W90" si="24">SUM(K91:K91)</f>
        <v>0</v>
      </c>
      <c r="L90" s="19">
        <f t="shared" si="24"/>
        <v>0</v>
      </c>
      <c r="M90" s="19">
        <f t="shared" si="24"/>
        <v>0</v>
      </c>
      <c r="N90" s="19">
        <f t="shared" si="24"/>
        <v>0</v>
      </c>
      <c r="O90" s="19">
        <f t="shared" si="24"/>
        <v>0</v>
      </c>
      <c r="P90" s="19">
        <f t="shared" si="24"/>
        <v>762.78</v>
      </c>
      <c r="Q90" s="19">
        <f t="shared" si="24"/>
        <v>0</v>
      </c>
      <c r="R90" s="19">
        <f t="shared" si="24"/>
        <v>0</v>
      </c>
      <c r="S90" s="19">
        <f t="shared" si="24"/>
        <v>0</v>
      </c>
      <c r="T90" s="19">
        <f t="shared" si="24"/>
        <v>0</v>
      </c>
      <c r="U90" s="19">
        <f t="shared" si="24"/>
        <v>0</v>
      </c>
      <c r="V90" s="19">
        <f t="shared" si="24"/>
        <v>0</v>
      </c>
      <c r="W90" s="19">
        <f t="shared" si="24"/>
        <v>508.52</v>
      </c>
      <c r="X90" s="19"/>
      <c r="Y90" s="19"/>
      <c r="Z90" s="19"/>
      <c r="AA90" s="19"/>
      <c r="AB90" s="19"/>
      <c r="AC90" s="19"/>
      <c r="AD90" s="19"/>
      <c r="AE90" s="19"/>
      <c r="AF90" s="19"/>
      <c r="AG90" s="19"/>
      <c r="AH90" s="18"/>
      <c r="AI90" s="19"/>
    </row>
    <row r="91" s="3" customFormat="1" ht="85.5" spans="1:35">
      <c r="A91" s="29" t="s">
        <v>116</v>
      </c>
      <c r="B91" s="29" t="s">
        <v>370</v>
      </c>
      <c r="C91" s="22" t="s">
        <v>371</v>
      </c>
      <c r="D91" s="21" t="s">
        <v>277</v>
      </c>
      <c r="E91" s="21" t="s">
        <v>372</v>
      </c>
      <c r="F91" s="21" t="s">
        <v>121</v>
      </c>
      <c r="G91" s="21" t="s">
        <v>373</v>
      </c>
      <c r="H91" s="21" t="s">
        <v>374</v>
      </c>
      <c r="I91" s="21">
        <v>5258655</v>
      </c>
      <c r="J91" s="21">
        <v>1271.3</v>
      </c>
      <c r="K91" s="21"/>
      <c r="L91" s="21"/>
      <c r="M91" s="21"/>
      <c r="N91" s="21"/>
      <c r="O91" s="21"/>
      <c r="P91" s="21">
        <v>762.78</v>
      </c>
      <c r="Q91" s="21"/>
      <c r="R91" s="21"/>
      <c r="S91" s="21"/>
      <c r="T91" s="21"/>
      <c r="U91" s="21"/>
      <c r="V91" s="21"/>
      <c r="W91" s="21">
        <v>508.52</v>
      </c>
      <c r="X91" s="21" t="s">
        <v>342</v>
      </c>
      <c r="Y91" s="21" t="s">
        <v>125</v>
      </c>
      <c r="Z91" s="21" t="s">
        <v>126</v>
      </c>
      <c r="AA91" s="21" t="s">
        <v>126</v>
      </c>
      <c r="AB91" s="21" t="s">
        <v>126</v>
      </c>
      <c r="AC91" s="21" t="s">
        <v>126</v>
      </c>
      <c r="AD91" s="21">
        <v>10625</v>
      </c>
      <c r="AE91" s="21">
        <v>28900</v>
      </c>
      <c r="AF91" s="21">
        <v>50852</v>
      </c>
      <c r="AG91" s="21" t="s">
        <v>375</v>
      </c>
      <c r="AH91" s="22" t="s">
        <v>376</v>
      </c>
      <c r="AI91" s="21" t="s">
        <v>377</v>
      </c>
    </row>
    <row r="92" s="2" customFormat="1" ht="28.5" spans="1:35">
      <c r="A92" s="13" t="s">
        <v>39</v>
      </c>
      <c r="B92" s="19" t="s">
        <v>116</v>
      </c>
      <c r="C92" s="18"/>
      <c r="D92" s="19"/>
      <c r="E92" s="19"/>
      <c r="F92" s="19"/>
      <c r="G92" s="19"/>
      <c r="H92" s="19"/>
      <c r="I92" s="19"/>
      <c r="J92" s="19">
        <f t="shared" si="23"/>
        <v>279.686</v>
      </c>
      <c r="K92" s="19">
        <f t="shared" ref="K92:W92" si="25">SUM(K93:K93)</f>
        <v>0</v>
      </c>
      <c r="L92" s="19">
        <f t="shared" si="25"/>
        <v>0</v>
      </c>
      <c r="M92" s="19">
        <f t="shared" si="25"/>
        <v>0</v>
      </c>
      <c r="N92" s="19">
        <f t="shared" si="25"/>
        <v>0</v>
      </c>
      <c r="O92" s="19">
        <f t="shared" si="25"/>
        <v>0</v>
      </c>
      <c r="P92" s="19">
        <f t="shared" si="25"/>
        <v>279.686</v>
      </c>
      <c r="Q92" s="19">
        <f t="shared" si="25"/>
        <v>0</v>
      </c>
      <c r="R92" s="19">
        <f t="shared" si="25"/>
        <v>0</v>
      </c>
      <c r="S92" s="19">
        <f t="shared" si="25"/>
        <v>0</v>
      </c>
      <c r="T92" s="19">
        <f t="shared" si="25"/>
        <v>0</v>
      </c>
      <c r="U92" s="19">
        <f t="shared" si="25"/>
        <v>0</v>
      </c>
      <c r="V92" s="19">
        <f t="shared" si="25"/>
        <v>0</v>
      </c>
      <c r="W92" s="19">
        <f t="shared" si="25"/>
        <v>0</v>
      </c>
      <c r="X92" s="19"/>
      <c r="Y92" s="19"/>
      <c r="Z92" s="19"/>
      <c r="AA92" s="19"/>
      <c r="AB92" s="19"/>
      <c r="AC92" s="19"/>
      <c r="AD92" s="19"/>
      <c r="AE92" s="19"/>
      <c r="AF92" s="19"/>
      <c r="AG92" s="19"/>
      <c r="AH92" s="18"/>
      <c r="AI92" s="19"/>
    </row>
    <row r="93" s="3" customFormat="1" ht="85.5" spans="1:35">
      <c r="A93" s="29" t="s">
        <v>116</v>
      </c>
      <c r="B93" s="29" t="s">
        <v>378</v>
      </c>
      <c r="C93" s="22" t="s">
        <v>379</v>
      </c>
      <c r="D93" s="21" t="s">
        <v>277</v>
      </c>
      <c r="E93" s="21" t="s">
        <v>372</v>
      </c>
      <c r="F93" s="21" t="s">
        <v>121</v>
      </c>
      <c r="G93" s="21" t="s">
        <v>373</v>
      </c>
      <c r="H93" s="21" t="s">
        <v>374</v>
      </c>
      <c r="I93" s="21">
        <v>5258655</v>
      </c>
      <c r="J93" s="21">
        <v>279.686</v>
      </c>
      <c r="K93" s="21"/>
      <c r="L93" s="21"/>
      <c r="M93" s="21"/>
      <c r="N93" s="21"/>
      <c r="O93" s="21"/>
      <c r="P93" s="21">
        <v>279.686</v>
      </c>
      <c r="Q93" s="21"/>
      <c r="R93" s="21"/>
      <c r="S93" s="21"/>
      <c r="T93" s="21"/>
      <c r="U93" s="21"/>
      <c r="V93" s="21"/>
      <c r="W93" s="21">
        <v>0</v>
      </c>
      <c r="X93" s="21" t="s">
        <v>342</v>
      </c>
      <c r="Y93" s="21" t="s">
        <v>125</v>
      </c>
      <c r="Z93" s="21" t="s">
        <v>126</v>
      </c>
      <c r="AA93" s="21" t="s">
        <v>126</v>
      </c>
      <c r="AB93" s="21" t="s">
        <v>126</v>
      </c>
      <c r="AC93" s="21" t="s">
        <v>126</v>
      </c>
      <c r="AD93" s="21">
        <v>5000</v>
      </c>
      <c r="AE93" s="21">
        <v>6000</v>
      </c>
      <c r="AF93" s="21">
        <v>50852</v>
      </c>
      <c r="AG93" s="21" t="s">
        <v>375</v>
      </c>
      <c r="AH93" s="22" t="s">
        <v>380</v>
      </c>
      <c r="AI93" s="21" t="s">
        <v>377</v>
      </c>
    </row>
    <row r="94" s="2" customFormat="1" ht="28.5" spans="1:35">
      <c r="A94" s="13" t="s">
        <v>40</v>
      </c>
      <c r="B94" s="19">
        <v>1</v>
      </c>
      <c r="C94" s="18"/>
      <c r="D94" s="19"/>
      <c r="E94" s="19"/>
      <c r="F94" s="19"/>
      <c r="G94" s="19"/>
      <c r="H94" s="19"/>
      <c r="I94" s="19"/>
      <c r="J94" s="19">
        <f t="shared" si="23"/>
        <v>1390.964</v>
      </c>
      <c r="K94" s="19">
        <f t="shared" ref="K94:W94" si="26">SUM(K95:K95)</f>
        <v>0</v>
      </c>
      <c r="L94" s="19">
        <f t="shared" si="26"/>
        <v>0</v>
      </c>
      <c r="M94" s="19">
        <f t="shared" si="26"/>
        <v>0</v>
      </c>
      <c r="N94" s="19">
        <f t="shared" si="26"/>
        <v>0</v>
      </c>
      <c r="O94" s="19">
        <f t="shared" si="26"/>
        <v>0</v>
      </c>
      <c r="P94" s="19">
        <f t="shared" si="26"/>
        <v>1390.964</v>
      </c>
      <c r="Q94" s="19">
        <f t="shared" si="26"/>
        <v>0</v>
      </c>
      <c r="R94" s="19">
        <f t="shared" si="26"/>
        <v>0</v>
      </c>
      <c r="S94" s="19">
        <f t="shared" si="26"/>
        <v>0</v>
      </c>
      <c r="T94" s="19">
        <f t="shared" si="26"/>
        <v>0</v>
      </c>
      <c r="U94" s="19">
        <f t="shared" si="26"/>
        <v>0</v>
      </c>
      <c r="V94" s="19">
        <f t="shared" si="26"/>
        <v>0</v>
      </c>
      <c r="W94" s="19">
        <f t="shared" si="26"/>
        <v>0</v>
      </c>
      <c r="X94" s="19"/>
      <c r="Y94" s="19"/>
      <c r="Z94" s="19"/>
      <c r="AA94" s="19"/>
      <c r="AB94" s="19"/>
      <c r="AC94" s="19"/>
      <c r="AD94" s="19"/>
      <c r="AE94" s="19"/>
      <c r="AF94" s="19"/>
      <c r="AG94" s="19"/>
      <c r="AH94" s="18"/>
      <c r="AI94" s="19"/>
    </row>
    <row r="95" s="3" customFormat="1" ht="85.5" spans="1:35">
      <c r="A95" s="29" t="s">
        <v>116</v>
      </c>
      <c r="B95" s="21" t="s">
        <v>381</v>
      </c>
      <c r="C95" s="22" t="s">
        <v>382</v>
      </c>
      <c r="D95" s="21" t="s">
        <v>277</v>
      </c>
      <c r="E95" s="21" t="s">
        <v>372</v>
      </c>
      <c r="F95" s="21" t="s">
        <v>121</v>
      </c>
      <c r="G95" s="21" t="s">
        <v>373</v>
      </c>
      <c r="H95" s="21" t="s">
        <v>374</v>
      </c>
      <c r="I95" s="21">
        <v>5258655</v>
      </c>
      <c r="J95" s="21">
        <v>1390.964</v>
      </c>
      <c r="K95" s="21"/>
      <c r="L95" s="21"/>
      <c r="M95" s="21"/>
      <c r="N95" s="21"/>
      <c r="O95" s="21"/>
      <c r="P95" s="21">
        <v>1390.964</v>
      </c>
      <c r="Q95" s="21"/>
      <c r="R95" s="21"/>
      <c r="S95" s="21"/>
      <c r="T95" s="21"/>
      <c r="U95" s="21"/>
      <c r="V95" s="21"/>
      <c r="W95" s="21">
        <v>0</v>
      </c>
      <c r="X95" s="21" t="s">
        <v>342</v>
      </c>
      <c r="Y95" s="21" t="s">
        <v>125</v>
      </c>
      <c r="Z95" s="21" t="s">
        <v>126</v>
      </c>
      <c r="AA95" s="21" t="s">
        <v>126</v>
      </c>
      <c r="AB95" s="21" t="s">
        <v>126</v>
      </c>
      <c r="AC95" s="21" t="s">
        <v>126</v>
      </c>
      <c r="AD95" s="21">
        <v>6800</v>
      </c>
      <c r="AE95" s="21">
        <v>18920</v>
      </c>
      <c r="AF95" s="21">
        <v>50852</v>
      </c>
      <c r="AG95" s="21" t="s">
        <v>375</v>
      </c>
      <c r="AH95" s="22" t="s">
        <v>383</v>
      </c>
      <c r="AI95" s="21" t="s">
        <v>377</v>
      </c>
    </row>
    <row r="96" s="2" customFormat="1" ht="28.5" spans="1:35">
      <c r="A96" s="13" t="s">
        <v>41</v>
      </c>
      <c r="B96" s="19">
        <v>0</v>
      </c>
      <c r="C96" s="18"/>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8"/>
      <c r="AI96" s="19"/>
    </row>
    <row r="97" s="2" customFormat="1" ht="28.5" spans="1:35">
      <c r="A97" s="13" t="s">
        <v>42</v>
      </c>
      <c r="B97" s="19">
        <v>0</v>
      </c>
      <c r="C97" s="18"/>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8"/>
      <c r="AI97" s="19"/>
    </row>
    <row r="98" s="2" customFormat="1" ht="42.75" spans="1:35">
      <c r="A98" s="13" t="s">
        <v>43</v>
      </c>
      <c r="B98" s="19">
        <v>0</v>
      </c>
      <c r="C98" s="18"/>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8"/>
      <c r="AI98" s="19"/>
    </row>
    <row r="99" s="2" customFormat="1" spans="1:35">
      <c r="A99" s="14" t="s">
        <v>44</v>
      </c>
      <c r="B99" s="19">
        <f>B100</f>
        <v>0</v>
      </c>
      <c r="C99" s="18"/>
      <c r="D99" s="19"/>
      <c r="E99" s="19"/>
      <c r="F99" s="19"/>
      <c r="G99" s="19"/>
      <c r="H99" s="19"/>
      <c r="I99" s="19"/>
      <c r="J99" s="14">
        <v>0</v>
      </c>
      <c r="K99" s="14">
        <v>0</v>
      </c>
      <c r="L99" s="14">
        <v>0</v>
      </c>
      <c r="M99" s="14">
        <v>0</v>
      </c>
      <c r="N99" s="14">
        <v>0</v>
      </c>
      <c r="O99" s="14">
        <v>0</v>
      </c>
      <c r="P99" s="14">
        <v>0</v>
      </c>
      <c r="Q99" s="14">
        <v>0</v>
      </c>
      <c r="R99" s="14">
        <v>0</v>
      </c>
      <c r="S99" s="14">
        <v>0</v>
      </c>
      <c r="T99" s="14">
        <v>0</v>
      </c>
      <c r="U99" s="14">
        <v>0</v>
      </c>
      <c r="V99" s="14">
        <v>0</v>
      </c>
      <c r="W99" s="14">
        <v>0</v>
      </c>
      <c r="X99" s="19"/>
      <c r="Y99" s="19"/>
      <c r="Z99" s="19"/>
      <c r="AA99" s="19"/>
      <c r="AB99" s="19"/>
      <c r="AC99" s="19"/>
      <c r="AD99" s="14">
        <f>SUM(AD100)</f>
        <v>0</v>
      </c>
      <c r="AE99" s="14">
        <f>SUM(AE100)</f>
        <v>0</v>
      </c>
      <c r="AF99" s="14">
        <f>SUM(AF100)</f>
        <v>0</v>
      </c>
      <c r="AG99" s="19"/>
      <c r="AH99" s="18"/>
      <c r="AI99" s="19"/>
    </row>
    <row r="100" s="2" customFormat="1" spans="1:35">
      <c r="A100" s="13" t="s">
        <v>45</v>
      </c>
      <c r="B100" s="19">
        <v>0</v>
      </c>
      <c r="C100" s="18"/>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8"/>
      <c r="AI100" s="19"/>
    </row>
    <row r="101" s="2" customFormat="1" spans="1:35">
      <c r="A101" s="14" t="s">
        <v>46</v>
      </c>
      <c r="B101" s="14">
        <f>SUM(B102+B105+B106+B107+B108)</f>
        <v>2</v>
      </c>
      <c r="C101" s="18"/>
      <c r="D101" s="19"/>
      <c r="E101" s="19"/>
      <c r="F101" s="19"/>
      <c r="G101" s="19"/>
      <c r="H101" s="19"/>
      <c r="I101" s="19"/>
      <c r="J101" s="14">
        <f>SUM(J102+J105+J106+J107+J108)</f>
        <v>380</v>
      </c>
      <c r="K101" s="14">
        <f t="shared" ref="K101:W101" si="27">SUM(K102+K105+K106+K107+K108)</f>
        <v>380</v>
      </c>
      <c r="L101" s="14">
        <f t="shared" si="27"/>
        <v>380</v>
      </c>
      <c r="M101" s="14">
        <f t="shared" si="27"/>
        <v>0</v>
      </c>
      <c r="N101" s="14">
        <f t="shared" si="27"/>
        <v>0</v>
      </c>
      <c r="O101" s="14">
        <f t="shared" si="27"/>
        <v>0</v>
      </c>
      <c r="P101" s="14">
        <f t="shared" si="27"/>
        <v>0</v>
      </c>
      <c r="Q101" s="14">
        <f t="shared" si="27"/>
        <v>0</v>
      </c>
      <c r="R101" s="14">
        <f t="shared" si="27"/>
        <v>0</v>
      </c>
      <c r="S101" s="14">
        <f t="shared" si="27"/>
        <v>0</v>
      </c>
      <c r="T101" s="14">
        <f t="shared" si="27"/>
        <v>0</v>
      </c>
      <c r="U101" s="14">
        <f t="shared" si="27"/>
        <v>0</v>
      </c>
      <c r="V101" s="14">
        <f t="shared" si="27"/>
        <v>0</v>
      </c>
      <c r="W101" s="14">
        <f t="shared" si="27"/>
        <v>0</v>
      </c>
      <c r="X101" s="19"/>
      <c r="Y101" s="19"/>
      <c r="Z101" s="19"/>
      <c r="AA101" s="19"/>
      <c r="AB101" s="19"/>
      <c r="AC101" s="19"/>
      <c r="AD101" s="14">
        <f>SUM(AD102+AD105+AD106+AD107+AD108)</f>
        <v>0</v>
      </c>
      <c r="AE101" s="14">
        <f>SUM(AE102+AE105+AE106+AE107+AE108)</f>
        <v>0</v>
      </c>
      <c r="AF101" s="14">
        <f>SUM(AF102+AF105+AF106+AF107+AF108)</f>
        <v>0</v>
      </c>
      <c r="AG101" s="19"/>
      <c r="AH101" s="18"/>
      <c r="AI101" s="19"/>
    </row>
    <row r="102" s="2" customFormat="1" ht="28.5" spans="1:35">
      <c r="A102" s="13" t="s">
        <v>47</v>
      </c>
      <c r="B102" s="19">
        <v>2</v>
      </c>
      <c r="C102" s="18"/>
      <c r="D102" s="19"/>
      <c r="E102" s="19"/>
      <c r="F102" s="19"/>
      <c r="G102" s="19"/>
      <c r="H102" s="19"/>
      <c r="I102" s="19"/>
      <c r="J102" s="19">
        <f>SUM(J103:J104)</f>
        <v>380</v>
      </c>
      <c r="K102" s="19">
        <f t="shared" ref="K102:W102" si="28">SUM(K103:K104)</f>
        <v>380</v>
      </c>
      <c r="L102" s="19">
        <f t="shared" si="28"/>
        <v>380</v>
      </c>
      <c r="M102" s="19">
        <f t="shared" si="28"/>
        <v>0</v>
      </c>
      <c r="N102" s="19">
        <f t="shared" si="28"/>
        <v>0</v>
      </c>
      <c r="O102" s="19">
        <f t="shared" si="28"/>
        <v>0</v>
      </c>
      <c r="P102" s="19">
        <f t="shared" si="28"/>
        <v>0</v>
      </c>
      <c r="Q102" s="19">
        <f t="shared" si="28"/>
        <v>0</v>
      </c>
      <c r="R102" s="19">
        <f t="shared" si="28"/>
        <v>0</v>
      </c>
      <c r="S102" s="19">
        <f t="shared" si="28"/>
        <v>0</v>
      </c>
      <c r="T102" s="19">
        <f t="shared" si="28"/>
        <v>0</v>
      </c>
      <c r="U102" s="19">
        <f t="shared" si="28"/>
        <v>0</v>
      </c>
      <c r="V102" s="19">
        <f t="shared" si="28"/>
        <v>0</v>
      </c>
      <c r="W102" s="19">
        <f t="shared" si="28"/>
        <v>0</v>
      </c>
      <c r="X102" s="19"/>
      <c r="Y102" s="19"/>
      <c r="Z102" s="19"/>
      <c r="AA102" s="19"/>
      <c r="AB102" s="19"/>
      <c r="AC102" s="19"/>
      <c r="AD102" s="19"/>
      <c r="AE102" s="19"/>
      <c r="AF102" s="19"/>
      <c r="AG102" s="19"/>
      <c r="AH102" s="18"/>
      <c r="AI102" s="19"/>
    </row>
    <row r="103" s="2" customFormat="1" ht="42.75" spans="1:35">
      <c r="A103" s="13" t="s">
        <v>116</v>
      </c>
      <c r="B103" s="13" t="s">
        <v>384</v>
      </c>
      <c r="C103" s="18" t="s">
        <v>385</v>
      </c>
      <c r="D103" s="19" t="s">
        <v>277</v>
      </c>
      <c r="E103" s="19" t="s">
        <v>247</v>
      </c>
      <c r="F103" s="19" t="s">
        <v>121</v>
      </c>
      <c r="G103" s="19" t="s">
        <v>282</v>
      </c>
      <c r="H103" s="19" t="s">
        <v>279</v>
      </c>
      <c r="I103" s="19">
        <v>5228560</v>
      </c>
      <c r="J103" s="19">
        <v>300</v>
      </c>
      <c r="K103" s="19">
        <v>300</v>
      </c>
      <c r="L103" s="19">
        <v>300</v>
      </c>
      <c r="M103" s="19"/>
      <c r="N103" s="19"/>
      <c r="O103" s="19"/>
      <c r="P103" s="19"/>
      <c r="Q103" s="19"/>
      <c r="R103" s="19"/>
      <c r="S103" s="19"/>
      <c r="T103" s="19"/>
      <c r="U103" s="19"/>
      <c r="V103" s="19"/>
      <c r="W103" s="19"/>
      <c r="X103" s="19" t="s">
        <v>124</v>
      </c>
      <c r="Y103" s="19" t="s">
        <v>125</v>
      </c>
      <c r="Z103" s="19" t="s">
        <v>126</v>
      </c>
      <c r="AA103" s="19" t="s">
        <v>126</v>
      </c>
      <c r="AB103" s="19" t="s">
        <v>126</v>
      </c>
      <c r="AC103" s="19" t="s">
        <v>126</v>
      </c>
      <c r="AD103" s="19">
        <v>1662</v>
      </c>
      <c r="AE103" s="19">
        <v>5320</v>
      </c>
      <c r="AF103" s="19">
        <v>5320</v>
      </c>
      <c r="AG103" s="19" t="s">
        <v>386</v>
      </c>
      <c r="AH103" s="18" t="s">
        <v>387</v>
      </c>
      <c r="AI103" s="19" t="s">
        <v>282</v>
      </c>
    </row>
    <row r="104" s="2" customFormat="1" ht="42.75" spans="1:35">
      <c r="A104" s="13" t="s">
        <v>130</v>
      </c>
      <c r="B104" s="13" t="s">
        <v>388</v>
      </c>
      <c r="C104" s="42" t="s">
        <v>389</v>
      </c>
      <c r="D104" s="19" t="s">
        <v>277</v>
      </c>
      <c r="E104" s="19" t="s">
        <v>247</v>
      </c>
      <c r="F104" s="19" t="s">
        <v>121</v>
      </c>
      <c r="G104" s="19" t="s">
        <v>282</v>
      </c>
      <c r="H104" s="19" t="s">
        <v>279</v>
      </c>
      <c r="I104" s="19">
        <v>5228560</v>
      </c>
      <c r="J104" s="19">
        <v>80</v>
      </c>
      <c r="K104" s="19">
        <v>80</v>
      </c>
      <c r="L104" s="19">
        <v>80</v>
      </c>
      <c r="M104" s="19"/>
      <c r="N104" s="19"/>
      <c r="O104" s="19"/>
      <c r="P104" s="19"/>
      <c r="Q104" s="19"/>
      <c r="R104" s="19"/>
      <c r="S104" s="19"/>
      <c r="T104" s="19"/>
      <c r="U104" s="19"/>
      <c r="V104" s="19"/>
      <c r="W104" s="19"/>
      <c r="X104" s="19" t="s">
        <v>124</v>
      </c>
      <c r="Y104" s="19" t="s">
        <v>125</v>
      </c>
      <c r="Z104" s="19" t="s">
        <v>126</v>
      </c>
      <c r="AA104" s="19" t="s">
        <v>126</v>
      </c>
      <c r="AB104" s="19" t="s">
        <v>126</v>
      </c>
      <c r="AC104" s="19" t="s">
        <v>126</v>
      </c>
      <c r="AD104" s="19">
        <v>1250</v>
      </c>
      <c r="AE104" s="19">
        <v>4000</v>
      </c>
      <c r="AF104" s="19">
        <v>4000</v>
      </c>
      <c r="AG104" s="19" t="s">
        <v>386</v>
      </c>
      <c r="AH104" s="18" t="s">
        <v>390</v>
      </c>
      <c r="AI104" s="19" t="s">
        <v>282</v>
      </c>
    </row>
    <row r="105" s="2" customFormat="1" ht="57" spans="1:35">
      <c r="A105" s="13" t="s">
        <v>48</v>
      </c>
      <c r="B105" s="19">
        <v>0</v>
      </c>
      <c r="C105" s="18"/>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8"/>
      <c r="AI105" s="19"/>
    </row>
    <row r="106" s="2" customFormat="1" spans="1:35">
      <c r="A106" s="13" t="s">
        <v>49</v>
      </c>
      <c r="B106" s="19">
        <v>0</v>
      </c>
      <c r="C106" s="18"/>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8"/>
      <c r="AI106" s="19"/>
    </row>
    <row r="107" s="2" customFormat="1" ht="28.5" spans="1:35">
      <c r="A107" s="13" t="s">
        <v>50</v>
      </c>
      <c r="B107" s="19">
        <v>0</v>
      </c>
      <c r="C107" s="18"/>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8"/>
      <c r="AI107" s="19"/>
    </row>
    <row r="108" s="2" customFormat="1" spans="1:35">
      <c r="A108" s="13" t="s">
        <v>22</v>
      </c>
      <c r="B108" s="19">
        <v>0</v>
      </c>
      <c r="C108" s="18"/>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8"/>
      <c r="AI108" s="19"/>
    </row>
    <row r="109" s="2" customFormat="1" ht="28.5" spans="1:35">
      <c r="A109" s="14" t="s">
        <v>51</v>
      </c>
      <c r="B109" s="19">
        <f>SUM(B110+B111+B123)</f>
        <v>11</v>
      </c>
      <c r="C109" s="18"/>
      <c r="D109" s="19"/>
      <c r="E109" s="19"/>
      <c r="F109" s="19"/>
      <c r="G109" s="19"/>
      <c r="H109" s="19"/>
      <c r="I109" s="19"/>
      <c r="J109" s="14">
        <f>SUM(J110+J111+J123)</f>
        <v>1260</v>
      </c>
      <c r="K109" s="14">
        <f t="shared" ref="K109:W109" si="29">SUM(K110+K111+K123)</f>
        <v>0</v>
      </c>
      <c r="L109" s="14">
        <f t="shared" si="29"/>
        <v>0</v>
      </c>
      <c r="M109" s="14">
        <f t="shared" si="29"/>
        <v>0</v>
      </c>
      <c r="N109" s="14">
        <f t="shared" si="29"/>
        <v>0</v>
      </c>
      <c r="O109" s="14">
        <f t="shared" si="29"/>
        <v>0</v>
      </c>
      <c r="P109" s="14">
        <f t="shared" si="29"/>
        <v>1260</v>
      </c>
      <c r="Q109" s="14">
        <f t="shared" si="29"/>
        <v>0</v>
      </c>
      <c r="R109" s="14">
        <f t="shared" si="29"/>
        <v>0</v>
      </c>
      <c r="S109" s="14">
        <f t="shared" si="29"/>
        <v>0</v>
      </c>
      <c r="T109" s="14">
        <f t="shared" si="29"/>
        <v>0</v>
      </c>
      <c r="U109" s="14">
        <f t="shared" si="29"/>
        <v>0</v>
      </c>
      <c r="V109" s="14">
        <f t="shared" si="29"/>
        <v>0</v>
      </c>
      <c r="W109" s="14">
        <f t="shared" si="29"/>
        <v>0</v>
      </c>
      <c r="X109" s="19"/>
      <c r="Y109" s="19"/>
      <c r="Z109" s="19"/>
      <c r="AA109" s="19"/>
      <c r="AB109" s="19"/>
      <c r="AC109" s="19"/>
      <c r="AD109" s="14">
        <f>SUM(AD110+AD111+AD123)</f>
        <v>0</v>
      </c>
      <c r="AE109" s="14">
        <f>SUM(AE110+AE111+AE123)</f>
        <v>0</v>
      </c>
      <c r="AF109" s="14">
        <f>SUM(AF110+AF111+AF123)</f>
        <v>0</v>
      </c>
      <c r="AG109" s="19"/>
      <c r="AH109" s="18"/>
      <c r="AI109" s="19"/>
    </row>
    <row r="110" s="2" customFormat="1" spans="1:35">
      <c r="A110" s="13" t="s">
        <v>52</v>
      </c>
      <c r="B110" s="19">
        <v>0</v>
      </c>
      <c r="C110" s="18"/>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8"/>
      <c r="AI110" s="19"/>
    </row>
    <row r="111" s="2" customFormat="1" ht="28.5" spans="1:35">
      <c r="A111" s="13" t="s">
        <v>53</v>
      </c>
      <c r="B111" s="19">
        <v>11</v>
      </c>
      <c r="C111" s="18"/>
      <c r="D111" s="19"/>
      <c r="E111" s="19"/>
      <c r="F111" s="19"/>
      <c r="G111" s="19"/>
      <c r="H111" s="19"/>
      <c r="I111" s="19"/>
      <c r="J111" s="19">
        <f>SUM(J112:J122)</f>
        <v>1260</v>
      </c>
      <c r="K111" s="19">
        <f t="shared" ref="K111:W111" si="30">SUM(K112:K122)</f>
        <v>0</v>
      </c>
      <c r="L111" s="19">
        <f t="shared" si="30"/>
        <v>0</v>
      </c>
      <c r="M111" s="19">
        <f t="shared" si="30"/>
        <v>0</v>
      </c>
      <c r="N111" s="19">
        <f t="shared" si="30"/>
        <v>0</v>
      </c>
      <c r="O111" s="19">
        <f t="shared" si="30"/>
        <v>0</v>
      </c>
      <c r="P111" s="19">
        <f t="shared" si="30"/>
        <v>1260</v>
      </c>
      <c r="Q111" s="19">
        <f t="shared" si="30"/>
        <v>0</v>
      </c>
      <c r="R111" s="19">
        <f t="shared" si="30"/>
        <v>0</v>
      </c>
      <c r="S111" s="19">
        <f t="shared" si="30"/>
        <v>0</v>
      </c>
      <c r="T111" s="19">
        <f t="shared" si="30"/>
        <v>0</v>
      </c>
      <c r="U111" s="19">
        <f t="shared" si="30"/>
        <v>0</v>
      </c>
      <c r="V111" s="19">
        <f t="shared" si="30"/>
        <v>0</v>
      </c>
      <c r="W111" s="19">
        <f t="shared" si="30"/>
        <v>0</v>
      </c>
      <c r="X111" s="19"/>
      <c r="Y111" s="19"/>
      <c r="Z111" s="19"/>
      <c r="AA111" s="19"/>
      <c r="AB111" s="19"/>
      <c r="AC111" s="19"/>
      <c r="AD111" s="19"/>
      <c r="AE111" s="19"/>
      <c r="AF111" s="19"/>
      <c r="AG111" s="19"/>
      <c r="AH111" s="18"/>
      <c r="AI111" s="19"/>
    </row>
    <row r="112" s="3" customFormat="1" ht="85.5" spans="1:35">
      <c r="A112" s="29" t="s">
        <v>116</v>
      </c>
      <c r="B112" s="21" t="s">
        <v>391</v>
      </c>
      <c r="C112" s="22" t="s">
        <v>392</v>
      </c>
      <c r="D112" s="21" t="s">
        <v>206</v>
      </c>
      <c r="E112" s="27" t="s">
        <v>393</v>
      </c>
      <c r="F112" s="21" t="s">
        <v>121</v>
      </c>
      <c r="G112" s="21" t="s">
        <v>394</v>
      </c>
      <c r="H112" s="21" t="s">
        <v>395</v>
      </c>
      <c r="I112" s="21">
        <v>5218355</v>
      </c>
      <c r="J112" s="27">
        <v>92</v>
      </c>
      <c r="K112" s="27"/>
      <c r="L112" s="21"/>
      <c r="M112" s="21"/>
      <c r="N112" s="21"/>
      <c r="O112" s="21"/>
      <c r="P112" s="27">
        <v>92</v>
      </c>
      <c r="Q112" s="21"/>
      <c r="R112" s="21"/>
      <c r="S112" s="21"/>
      <c r="T112" s="21"/>
      <c r="U112" s="21"/>
      <c r="V112" s="21"/>
      <c r="W112" s="21"/>
      <c r="X112" s="21" t="s">
        <v>124</v>
      </c>
      <c r="Y112" s="21" t="s">
        <v>125</v>
      </c>
      <c r="Z112" s="21" t="s">
        <v>125</v>
      </c>
      <c r="AA112" s="21" t="s">
        <v>126</v>
      </c>
      <c r="AB112" s="21" t="s">
        <v>126</v>
      </c>
      <c r="AC112" s="21" t="s">
        <v>126</v>
      </c>
      <c r="AD112" s="46">
        <v>121</v>
      </c>
      <c r="AE112" s="46">
        <v>470</v>
      </c>
      <c r="AF112" s="46">
        <v>3624</v>
      </c>
      <c r="AG112" s="21" t="s">
        <v>396</v>
      </c>
      <c r="AH112" s="22" t="s">
        <v>397</v>
      </c>
      <c r="AI112" s="21" t="s">
        <v>398</v>
      </c>
    </row>
    <row r="113" s="3" customFormat="1" ht="85.5" spans="1:35">
      <c r="A113" s="29" t="s">
        <v>130</v>
      </c>
      <c r="B113" s="29" t="s">
        <v>399</v>
      </c>
      <c r="C113" s="43" t="s">
        <v>400</v>
      </c>
      <c r="D113" s="21" t="s">
        <v>206</v>
      </c>
      <c r="E113" s="27" t="s">
        <v>401</v>
      </c>
      <c r="F113" s="21" t="s">
        <v>121</v>
      </c>
      <c r="G113" s="21" t="s">
        <v>394</v>
      </c>
      <c r="H113" s="21" t="s">
        <v>395</v>
      </c>
      <c r="I113" s="21">
        <v>5218355</v>
      </c>
      <c r="J113" s="27">
        <v>55</v>
      </c>
      <c r="K113" s="27"/>
      <c r="L113" s="21"/>
      <c r="M113" s="4"/>
      <c r="N113" s="21"/>
      <c r="O113" s="21"/>
      <c r="P113" s="27">
        <v>55</v>
      </c>
      <c r="Q113" s="21"/>
      <c r="R113" s="21"/>
      <c r="S113" s="21"/>
      <c r="T113" s="21"/>
      <c r="U113" s="21"/>
      <c r="V113" s="21"/>
      <c r="W113" s="21"/>
      <c r="X113" s="21" t="s">
        <v>124</v>
      </c>
      <c r="Y113" s="21" t="s">
        <v>125</v>
      </c>
      <c r="Z113" s="21" t="s">
        <v>125</v>
      </c>
      <c r="AA113" s="21" t="s">
        <v>126</v>
      </c>
      <c r="AB113" s="21" t="s">
        <v>126</v>
      </c>
      <c r="AC113" s="21" t="s">
        <v>126</v>
      </c>
      <c r="AD113" s="46">
        <v>83</v>
      </c>
      <c r="AE113" s="46">
        <v>292</v>
      </c>
      <c r="AF113" s="46">
        <v>2100</v>
      </c>
      <c r="AG113" s="21" t="s">
        <v>402</v>
      </c>
      <c r="AH113" s="22" t="s">
        <v>403</v>
      </c>
      <c r="AI113" s="21" t="s">
        <v>398</v>
      </c>
    </row>
    <row r="114" s="3" customFormat="1" ht="71.25" spans="1:35">
      <c r="A114" s="29" t="s">
        <v>133</v>
      </c>
      <c r="B114" s="29" t="s">
        <v>404</v>
      </c>
      <c r="C114" s="43" t="s">
        <v>405</v>
      </c>
      <c r="D114" s="21" t="s">
        <v>206</v>
      </c>
      <c r="E114" s="21" t="s">
        <v>242</v>
      </c>
      <c r="F114" s="21" t="s">
        <v>121</v>
      </c>
      <c r="G114" s="21" t="s">
        <v>394</v>
      </c>
      <c r="H114" s="21" t="s">
        <v>395</v>
      </c>
      <c r="I114" s="21">
        <v>5218355</v>
      </c>
      <c r="J114" s="27">
        <v>15</v>
      </c>
      <c r="K114" s="27"/>
      <c r="L114" s="21"/>
      <c r="M114" s="21"/>
      <c r="N114" s="21"/>
      <c r="O114" s="21"/>
      <c r="P114" s="27">
        <v>15</v>
      </c>
      <c r="Q114" s="21"/>
      <c r="R114" s="21"/>
      <c r="S114" s="21"/>
      <c r="T114" s="21"/>
      <c r="U114" s="21"/>
      <c r="V114" s="21"/>
      <c r="W114" s="21"/>
      <c r="X114" s="21" t="s">
        <v>124</v>
      </c>
      <c r="Y114" s="21" t="s">
        <v>125</v>
      </c>
      <c r="Z114" s="21" t="s">
        <v>125</v>
      </c>
      <c r="AA114" s="21" t="s">
        <v>126</v>
      </c>
      <c r="AB114" s="21" t="s">
        <v>126</v>
      </c>
      <c r="AC114" s="21" t="s">
        <v>126</v>
      </c>
      <c r="AD114" s="46">
        <v>39</v>
      </c>
      <c r="AE114" s="46">
        <v>164</v>
      </c>
      <c r="AF114" s="46">
        <v>1735</v>
      </c>
      <c r="AG114" s="21" t="s">
        <v>406</v>
      </c>
      <c r="AH114" s="22" t="s">
        <v>407</v>
      </c>
      <c r="AI114" s="21" t="s">
        <v>398</v>
      </c>
    </row>
    <row r="115" s="3" customFormat="1" ht="85.5" spans="1:35">
      <c r="A115" s="29" t="s">
        <v>137</v>
      </c>
      <c r="B115" s="29" t="s">
        <v>408</v>
      </c>
      <c r="C115" s="43" t="s">
        <v>409</v>
      </c>
      <c r="D115" s="21" t="s">
        <v>183</v>
      </c>
      <c r="E115" s="21" t="s">
        <v>410</v>
      </c>
      <c r="F115" s="21" t="s">
        <v>121</v>
      </c>
      <c r="G115" s="21" t="s">
        <v>394</v>
      </c>
      <c r="H115" s="21" t="s">
        <v>395</v>
      </c>
      <c r="I115" s="21">
        <v>5218355</v>
      </c>
      <c r="J115" s="27">
        <v>255</v>
      </c>
      <c r="K115" s="27"/>
      <c r="L115" s="21"/>
      <c r="M115" s="21"/>
      <c r="N115" s="21"/>
      <c r="O115" s="21"/>
      <c r="P115" s="27">
        <v>255</v>
      </c>
      <c r="Q115" s="21"/>
      <c r="R115" s="21"/>
      <c r="S115" s="21"/>
      <c r="T115" s="21"/>
      <c r="U115" s="21"/>
      <c r="V115" s="21"/>
      <c r="W115" s="21"/>
      <c r="X115" s="21" t="s">
        <v>124</v>
      </c>
      <c r="Y115" s="21" t="s">
        <v>125</v>
      </c>
      <c r="Z115" s="21" t="s">
        <v>125</v>
      </c>
      <c r="AA115" s="21" t="s">
        <v>126</v>
      </c>
      <c r="AB115" s="21" t="s">
        <v>126</v>
      </c>
      <c r="AC115" s="21" t="s">
        <v>126</v>
      </c>
      <c r="AD115" s="46">
        <v>290</v>
      </c>
      <c r="AE115" s="46">
        <v>1050</v>
      </c>
      <c r="AF115" s="46">
        <v>8183</v>
      </c>
      <c r="AG115" s="21" t="s">
        <v>411</v>
      </c>
      <c r="AH115" s="22" t="s">
        <v>412</v>
      </c>
      <c r="AI115" s="21" t="s">
        <v>398</v>
      </c>
    </row>
    <row r="116" s="3" customFormat="1" ht="85.5" spans="1:35">
      <c r="A116" s="29" t="s">
        <v>141</v>
      </c>
      <c r="B116" s="29" t="s">
        <v>413</v>
      </c>
      <c r="C116" s="43" t="s">
        <v>414</v>
      </c>
      <c r="D116" s="21" t="s">
        <v>155</v>
      </c>
      <c r="E116" s="21" t="s">
        <v>156</v>
      </c>
      <c r="F116" s="21" t="s">
        <v>121</v>
      </c>
      <c r="G116" s="21" t="s">
        <v>394</v>
      </c>
      <c r="H116" s="21" t="s">
        <v>395</v>
      </c>
      <c r="I116" s="21">
        <v>5218355</v>
      </c>
      <c r="J116" s="27">
        <v>160</v>
      </c>
      <c r="K116" s="27"/>
      <c r="L116" s="21"/>
      <c r="M116" s="21"/>
      <c r="N116" s="21"/>
      <c r="O116" s="21"/>
      <c r="P116" s="27">
        <v>160</v>
      </c>
      <c r="Q116" s="21"/>
      <c r="R116" s="21"/>
      <c r="S116" s="21"/>
      <c r="T116" s="21"/>
      <c r="U116" s="21"/>
      <c r="V116" s="21"/>
      <c r="W116" s="21"/>
      <c r="X116" s="21" t="s">
        <v>124</v>
      </c>
      <c r="Y116" s="21" t="s">
        <v>125</v>
      </c>
      <c r="Z116" s="21" t="s">
        <v>125</v>
      </c>
      <c r="AA116" s="21" t="s">
        <v>126</v>
      </c>
      <c r="AB116" s="21" t="s">
        <v>126</v>
      </c>
      <c r="AC116" s="21" t="s">
        <v>126</v>
      </c>
      <c r="AD116" s="46">
        <v>152</v>
      </c>
      <c r="AE116" s="46">
        <v>610</v>
      </c>
      <c r="AF116" s="46">
        <v>3150</v>
      </c>
      <c r="AG116" s="21" t="s">
        <v>415</v>
      </c>
      <c r="AH116" s="22" t="s">
        <v>416</v>
      </c>
      <c r="AI116" s="21" t="s">
        <v>398</v>
      </c>
    </row>
    <row r="117" s="3" customFormat="1" ht="85.5" spans="1:35">
      <c r="A117" s="29" t="s">
        <v>145</v>
      </c>
      <c r="B117" s="29" t="s">
        <v>417</v>
      </c>
      <c r="C117" s="43" t="s">
        <v>418</v>
      </c>
      <c r="D117" s="21" t="s">
        <v>155</v>
      </c>
      <c r="E117" s="21" t="s">
        <v>419</v>
      </c>
      <c r="F117" s="21" t="s">
        <v>121</v>
      </c>
      <c r="G117" s="21" t="s">
        <v>394</v>
      </c>
      <c r="H117" s="21" t="s">
        <v>395</v>
      </c>
      <c r="I117" s="21">
        <v>5218355</v>
      </c>
      <c r="J117" s="27">
        <v>145</v>
      </c>
      <c r="K117" s="27"/>
      <c r="L117" s="21"/>
      <c r="M117" s="21"/>
      <c r="N117" s="21"/>
      <c r="O117" s="21"/>
      <c r="P117" s="27">
        <v>145</v>
      </c>
      <c r="Q117" s="21"/>
      <c r="R117" s="21"/>
      <c r="S117" s="21"/>
      <c r="T117" s="21"/>
      <c r="U117" s="21"/>
      <c r="V117" s="21"/>
      <c r="W117" s="21"/>
      <c r="X117" s="21" t="s">
        <v>124</v>
      </c>
      <c r="Y117" s="21" t="s">
        <v>125</v>
      </c>
      <c r="Z117" s="21" t="s">
        <v>125</v>
      </c>
      <c r="AA117" s="21" t="s">
        <v>126</v>
      </c>
      <c r="AB117" s="21" t="s">
        <v>126</v>
      </c>
      <c r="AC117" s="21" t="s">
        <v>126</v>
      </c>
      <c r="AD117" s="46">
        <v>99</v>
      </c>
      <c r="AE117" s="46">
        <v>357</v>
      </c>
      <c r="AF117" s="46">
        <v>3236</v>
      </c>
      <c r="AG117" s="21" t="s">
        <v>420</v>
      </c>
      <c r="AH117" s="22" t="s">
        <v>421</v>
      </c>
      <c r="AI117" s="21" t="s">
        <v>398</v>
      </c>
    </row>
    <row r="118" s="3" customFormat="1" ht="85.5" spans="1:35">
      <c r="A118" s="29" t="s">
        <v>149</v>
      </c>
      <c r="B118" s="29" t="s">
        <v>422</v>
      </c>
      <c r="C118" s="43" t="s">
        <v>423</v>
      </c>
      <c r="D118" s="21" t="s">
        <v>424</v>
      </c>
      <c r="E118" s="21" t="s">
        <v>425</v>
      </c>
      <c r="F118" s="21" t="s">
        <v>121</v>
      </c>
      <c r="G118" s="21" t="s">
        <v>394</v>
      </c>
      <c r="H118" s="21" t="s">
        <v>395</v>
      </c>
      <c r="I118" s="21">
        <v>5218355</v>
      </c>
      <c r="J118" s="27">
        <v>120</v>
      </c>
      <c r="K118" s="27"/>
      <c r="L118" s="21"/>
      <c r="M118" s="21"/>
      <c r="N118" s="21"/>
      <c r="O118" s="21"/>
      <c r="P118" s="27">
        <v>120</v>
      </c>
      <c r="Q118" s="21"/>
      <c r="R118" s="21"/>
      <c r="S118" s="21"/>
      <c r="T118" s="21"/>
      <c r="U118" s="21"/>
      <c r="V118" s="21"/>
      <c r="W118" s="21"/>
      <c r="X118" s="21" t="s">
        <v>124</v>
      </c>
      <c r="Y118" s="21" t="s">
        <v>125</v>
      </c>
      <c r="Z118" s="21" t="s">
        <v>125</v>
      </c>
      <c r="AA118" s="21" t="s">
        <v>126</v>
      </c>
      <c r="AB118" s="21" t="s">
        <v>126</v>
      </c>
      <c r="AC118" s="21" t="s">
        <v>126</v>
      </c>
      <c r="AD118" s="46">
        <v>129</v>
      </c>
      <c r="AE118" s="46">
        <v>520</v>
      </c>
      <c r="AF118" s="46">
        <v>4026</v>
      </c>
      <c r="AG118" s="21" t="s">
        <v>426</v>
      </c>
      <c r="AH118" s="22" t="s">
        <v>427</v>
      </c>
      <c r="AI118" s="21" t="s">
        <v>398</v>
      </c>
    </row>
    <row r="119" s="3" customFormat="1" ht="71.25" spans="1:35">
      <c r="A119" s="29" t="s">
        <v>152</v>
      </c>
      <c r="B119" s="29" t="s">
        <v>428</v>
      </c>
      <c r="C119" s="43" t="s">
        <v>429</v>
      </c>
      <c r="D119" s="21" t="s">
        <v>430</v>
      </c>
      <c r="E119" s="21" t="s">
        <v>431</v>
      </c>
      <c r="F119" s="21" t="s">
        <v>121</v>
      </c>
      <c r="G119" s="21" t="s">
        <v>394</v>
      </c>
      <c r="H119" s="21" t="s">
        <v>395</v>
      </c>
      <c r="I119" s="21">
        <v>5218355</v>
      </c>
      <c r="J119" s="27">
        <v>50</v>
      </c>
      <c r="K119" s="27"/>
      <c r="L119" s="21"/>
      <c r="M119" s="21"/>
      <c r="N119" s="21"/>
      <c r="O119" s="21"/>
      <c r="P119" s="27">
        <v>50</v>
      </c>
      <c r="Q119" s="21"/>
      <c r="R119" s="21"/>
      <c r="S119" s="21"/>
      <c r="T119" s="21"/>
      <c r="U119" s="21"/>
      <c r="V119" s="21"/>
      <c r="W119" s="21"/>
      <c r="X119" s="21" t="s">
        <v>124</v>
      </c>
      <c r="Y119" s="21" t="s">
        <v>125</v>
      </c>
      <c r="Z119" s="21" t="s">
        <v>125</v>
      </c>
      <c r="AA119" s="21" t="s">
        <v>126</v>
      </c>
      <c r="AB119" s="21" t="s">
        <v>126</v>
      </c>
      <c r="AC119" s="21" t="s">
        <v>126</v>
      </c>
      <c r="AD119" s="46">
        <v>3</v>
      </c>
      <c r="AE119" s="46">
        <v>13</v>
      </c>
      <c r="AF119" s="46">
        <v>124</v>
      </c>
      <c r="AG119" s="21" t="s">
        <v>432</v>
      </c>
      <c r="AH119" s="22" t="s">
        <v>433</v>
      </c>
      <c r="AI119" s="21" t="s">
        <v>398</v>
      </c>
    </row>
    <row r="120" s="3" customFormat="1" ht="85.5" spans="1:35">
      <c r="A120" s="29" t="s">
        <v>158</v>
      </c>
      <c r="B120" s="21" t="s">
        <v>434</v>
      </c>
      <c r="C120" s="22" t="s">
        <v>435</v>
      </c>
      <c r="D120" s="21" t="s">
        <v>430</v>
      </c>
      <c r="E120" s="21" t="s">
        <v>257</v>
      </c>
      <c r="F120" s="21" t="s">
        <v>121</v>
      </c>
      <c r="G120" s="21" t="s">
        <v>394</v>
      </c>
      <c r="H120" s="21" t="s">
        <v>395</v>
      </c>
      <c r="I120" s="21">
        <v>5218355</v>
      </c>
      <c r="J120" s="27">
        <v>55</v>
      </c>
      <c r="K120" s="27"/>
      <c r="L120" s="21"/>
      <c r="M120" s="21"/>
      <c r="N120" s="21"/>
      <c r="O120" s="21"/>
      <c r="P120" s="27">
        <v>55</v>
      </c>
      <c r="Q120" s="21"/>
      <c r="R120" s="21"/>
      <c r="S120" s="21"/>
      <c r="T120" s="21"/>
      <c r="U120" s="21"/>
      <c r="V120" s="21"/>
      <c r="W120" s="21"/>
      <c r="X120" s="21" t="s">
        <v>124</v>
      </c>
      <c r="Y120" s="21" t="s">
        <v>125</v>
      </c>
      <c r="Z120" s="21" t="s">
        <v>125</v>
      </c>
      <c r="AA120" s="21" t="s">
        <v>126</v>
      </c>
      <c r="AB120" s="21" t="s">
        <v>126</v>
      </c>
      <c r="AC120" s="21" t="s">
        <v>126</v>
      </c>
      <c r="AD120" s="46">
        <v>23</v>
      </c>
      <c r="AE120" s="46">
        <v>98</v>
      </c>
      <c r="AF120" s="46">
        <v>894</v>
      </c>
      <c r="AG120" s="21" t="s">
        <v>436</v>
      </c>
      <c r="AH120" s="22" t="s">
        <v>437</v>
      </c>
      <c r="AI120" s="21" t="s">
        <v>398</v>
      </c>
    </row>
    <row r="121" s="3" customFormat="1" ht="85.5" spans="1:35">
      <c r="A121" s="29" t="s">
        <v>162</v>
      </c>
      <c r="B121" s="21" t="s">
        <v>438</v>
      </c>
      <c r="C121" s="22" t="s">
        <v>439</v>
      </c>
      <c r="D121" s="21" t="s">
        <v>430</v>
      </c>
      <c r="E121" s="21" t="s">
        <v>440</v>
      </c>
      <c r="F121" s="21" t="s">
        <v>121</v>
      </c>
      <c r="G121" s="21" t="s">
        <v>394</v>
      </c>
      <c r="H121" s="21" t="s">
        <v>395</v>
      </c>
      <c r="I121" s="21">
        <v>5218355</v>
      </c>
      <c r="J121" s="27">
        <v>283</v>
      </c>
      <c r="K121" s="27"/>
      <c r="L121" s="21"/>
      <c r="M121" s="21"/>
      <c r="N121" s="21"/>
      <c r="O121" s="21"/>
      <c r="P121" s="27">
        <v>283</v>
      </c>
      <c r="Q121" s="21"/>
      <c r="R121" s="21"/>
      <c r="S121" s="21"/>
      <c r="T121" s="21"/>
      <c r="U121" s="21"/>
      <c r="V121" s="21"/>
      <c r="W121" s="21"/>
      <c r="X121" s="21" t="s">
        <v>124</v>
      </c>
      <c r="Y121" s="21" t="s">
        <v>125</v>
      </c>
      <c r="Z121" s="21" t="s">
        <v>125</v>
      </c>
      <c r="AA121" s="21" t="s">
        <v>126</v>
      </c>
      <c r="AB121" s="21" t="s">
        <v>126</v>
      </c>
      <c r="AC121" s="21" t="s">
        <v>126</v>
      </c>
      <c r="AD121" s="46">
        <v>257</v>
      </c>
      <c r="AE121" s="46">
        <v>1034</v>
      </c>
      <c r="AF121" s="46">
        <v>6953</v>
      </c>
      <c r="AG121" s="21" t="s">
        <v>441</v>
      </c>
      <c r="AH121" s="22" t="s">
        <v>442</v>
      </c>
      <c r="AI121" s="21" t="s">
        <v>398</v>
      </c>
    </row>
    <row r="122" s="3" customFormat="1" ht="85.5" spans="1:35">
      <c r="A122" s="29" t="s">
        <v>166</v>
      </c>
      <c r="B122" s="21" t="s">
        <v>443</v>
      </c>
      <c r="C122" s="22" t="s">
        <v>444</v>
      </c>
      <c r="D122" s="21" t="s">
        <v>119</v>
      </c>
      <c r="E122" s="21" t="s">
        <v>140</v>
      </c>
      <c r="F122" s="21" t="s">
        <v>121</v>
      </c>
      <c r="G122" s="21" t="s">
        <v>394</v>
      </c>
      <c r="H122" s="21" t="s">
        <v>395</v>
      </c>
      <c r="I122" s="21">
        <v>5218355</v>
      </c>
      <c r="J122" s="27">
        <v>30</v>
      </c>
      <c r="K122" s="27"/>
      <c r="L122" s="21"/>
      <c r="M122" s="21"/>
      <c r="N122" s="21"/>
      <c r="O122" s="21"/>
      <c r="P122" s="27">
        <v>30</v>
      </c>
      <c r="Q122" s="21"/>
      <c r="R122" s="21"/>
      <c r="S122" s="21"/>
      <c r="T122" s="21"/>
      <c r="U122" s="21"/>
      <c r="V122" s="21"/>
      <c r="W122" s="21"/>
      <c r="X122" s="21" t="s">
        <v>124</v>
      </c>
      <c r="Y122" s="21" t="s">
        <v>125</v>
      </c>
      <c r="Z122" s="21" t="s">
        <v>125</v>
      </c>
      <c r="AA122" s="21" t="s">
        <v>126</v>
      </c>
      <c r="AB122" s="21" t="s">
        <v>126</v>
      </c>
      <c r="AC122" s="21" t="s">
        <v>126</v>
      </c>
      <c r="AD122" s="46">
        <v>52</v>
      </c>
      <c r="AE122" s="46">
        <v>191</v>
      </c>
      <c r="AF122" s="46">
        <v>1187</v>
      </c>
      <c r="AG122" s="21" t="s">
        <v>445</v>
      </c>
      <c r="AH122" s="22" t="s">
        <v>446</v>
      </c>
      <c r="AI122" s="21" t="s">
        <v>398</v>
      </c>
    </row>
    <row r="123" s="2" customFormat="1" ht="28.5" spans="1:35">
      <c r="A123" s="13" t="s">
        <v>54</v>
      </c>
      <c r="B123" s="19">
        <v>0</v>
      </c>
      <c r="C123" s="18"/>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8"/>
      <c r="AI123" s="19"/>
    </row>
    <row r="124" s="2" customFormat="1" ht="28.5" spans="1:35">
      <c r="A124" s="14" t="s">
        <v>55</v>
      </c>
      <c r="B124" s="19">
        <f>SUM(B125+B127+B131+B133+B136)</f>
        <v>8</v>
      </c>
      <c r="C124" s="18"/>
      <c r="D124" s="19"/>
      <c r="E124" s="19"/>
      <c r="F124" s="19"/>
      <c r="G124" s="19"/>
      <c r="H124" s="19"/>
      <c r="I124" s="19"/>
      <c r="J124" s="14">
        <f>SUM(J125+J127+J131+J133+J136)</f>
        <v>6106.76</v>
      </c>
      <c r="K124" s="14">
        <f t="shared" ref="K124:W124" si="31">SUM(K125+K127+K131+K133+K136)</f>
        <v>0</v>
      </c>
      <c r="L124" s="14">
        <f t="shared" si="31"/>
        <v>0</v>
      </c>
      <c r="M124" s="14">
        <f t="shared" si="31"/>
        <v>0</v>
      </c>
      <c r="N124" s="14">
        <f t="shared" si="31"/>
        <v>0</v>
      </c>
      <c r="O124" s="14">
        <f t="shared" si="31"/>
        <v>0</v>
      </c>
      <c r="P124" s="14">
        <f t="shared" si="31"/>
        <v>6106.76</v>
      </c>
      <c r="Q124" s="14">
        <f t="shared" si="31"/>
        <v>0</v>
      </c>
      <c r="R124" s="14">
        <f t="shared" si="31"/>
        <v>0</v>
      </c>
      <c r="S124" s="14">
        <f t="shared" si="31"/>
        <v>0</v>
      </c>
      <c r="T124" s="14">
        <f t="shared" si="31"/>
        <v>0</v>
      </c>
      <c r="U124" s="14">
        <f t="shared" si="31"/>
        <v>0</v>
      </c>
      <c r="V124" s="14">
        <f t="shared" si="31"/>
        <v>0</v>
      </c>
      <c r="W124" s="14">
        <f t="shared" si="31"/>
        <v>0</v>
      </c>
      <c r="X124" s="19"/>
      <c r="Y124" s="19"/>
      <c r="Z124" s="19"/>
      <c r="AA124" s="19"/>
      <c r="AB124" s="19"/>
      <c r="AC124" s="19"/>
      <c r="AD124" s="14">
        <f>SUM(AD125+AD127+AD131+AD133+AD136)</f>
        <v>0</v>
      </c>
      <c r="AE124" s="14">
        <f>SUM(AE125+AE127+AE131+AE133+AE136)</f>
        <v>0</v>
      </c>
      <c r="AF124" s="14">
        <f>SUM(AF125+AF127+AF131+AF133+AF136)</f>
        <v>0</v>
      </c>
      <c r="AG124" s="19"/>
      <c r="AH124" s="18"/>
      <c r="AI124" s="19"/>
    </row>
    <row r="125" s="2" customFormat="1" ht="42.75" spans="1:35">
      <c r="A125" s="13" t="s">
        <v>56</v>
      </c>
      <c r="B125" s="19">
        <v>1</v>
      </c>
      <c r="C125" s="18"/>
      <c r="D125" s="19"/>
      <c r="E125" s="19"/>
      <c r="F125" s="19"/>
      <c r="G125" s="19"/>
      <c r="H125" s="19"/>
      <c r="I125" s="19"/>
      <c r="J125" s="19">
        <f>SUM(J126:J126)</f>
        <v>4500</v>
      </c>
      <c r="K125" s="19">
        <f t="shared" ref="K125:W125" si="32">SUM(K126:K126)</f>
        <v>0</v>
      </c>
      <c r="L125" s="19">
        <f t="shared" si="32"/>
        <v>0</v>
      </c>
      <c r="M125" s="19">
        <f t="shared" si="32"/>
        <v>0</v>
      </c>
      <c r="N125" s="19">
        <f t="shared" si="32"/>
        <v>0</v>
      </c>
      <c r="O125" s="19">
        <f t="shared" si="32"/>
        <v>0</v>
      </c>
      <c r="P125" s="19">
        <f t="shared" si="32"/>
        <v>4500</v>
      </c>
      <c r="Q125" s="19">
        <f t="shared" si="32"/>
        <v>0</v>
      </c>
      <c r="R125" s="19">
        <f t="shared" si="32"/>
        <v>0</v>
      </c>
      <c r="S125" s="19">
        <f t="shared" si="32"/>
        <v>0</v>
      </c>
      <c r="T125" s="19">
        <f t="shared" si="32"/>
        <v>0</v>
      </c>
      <c r="U125" s="19">
        <f t="shared" si="32"/>
        <v>0</v>
      </c>
      <c r="V125" s="19">
        <f t="shared" si="32"/>
        <v>0</v>
      </c>
      <c r="W125" s="19">
        <f t="shared" si="32"/>
        <v>0</v>
      </c>
      <c r="X125" s="19"/>
      <c r="Y125" s="19"/>
      <c r="Z125" s="19"/>
      <c r="AA125" s="19"/>
      <c r="AB125" s="19"/>
      <c r="AC125" s="19"/>
      <c r="AD125" s="19"/>
      <c r="AE125" s="19"/>
      <c r="AF125" s="19"/>
      <c r="AG125" s="19"/>
      <c r="AH125" s="18"/>
      <c r="AI125" s="19"/>
    </row>
    <row r="126" s="3" customFormat="1" ht="85.5" spans="1:35">
      <c r="A126" s="20" t="s">
        <v>116</v>
      </c>
      <c r="B126" s="28" t="s">
        <v>447</v>
      </c>
      <c r="C126" s="28" t="s">
        <v>448</v>
      </c>
      <c r="D126" s="23" t="s">
        <v>372</v>
      </c>
      <c r="E126" s="23"/>
      <c r="F126" s="23" t="s">
        <v>121</v>
      </c>
      <c r="G126" s="23" t="s">
        <v>449</v>
      </c>
      <c r="H126" s="23" t="s">
        <v>450</v>
      </c>
      <c r="I126" s="23">
        <v>13571791298</v>
      </c>
      <c r="J126" s="21">
        <v>4500</v>
      </c>
      <c r="K126" s="23"/>
      <c r="L126" s="23"/>
      <c r="M126" s="23"/>
      <c r="N126" s="23"/>
      <c r="O126" s="23"/>
      <c r="P126" s="21">
        <v>4500</v>
      </c>
      <c r="Q126" s="23"/>
      <c r="R126" s="23"/>
      <c r="S126" s="23"/>
      <c r="T126" s="23"/>
      <c r="U126" s="23"/>
      <c r="V126" s="23"/>
      <c r="W126" s="23"/>
      <c r="X126" s="23" t="s">
        <v>342</v>
      </c>
      <c r="Y126" s="23" t="s">
        <v>125</v>
      </c>
      <c r="Z126" s="23" t="s">
        <v>126</v>
      </c>
      <c r="AA126" s="23" t="s">
        <v>126</v>
      </c>
      <c r="AB126" s="23" t="s">
        <v>126</v>
      </c>
      <c r="AC126" s="23" t="s">
        <v>126</v>
      </c>
      <c r="AD126" s="23">
        <v>3500</v>
      </c>
      <c r="AE126" s="23">
        <v>10000</v>
      </c>
      <c r="AF126" s="21">
        <v>10000</v>
      </c>
      <c r="AG126" s="22" t="s">
        <v>451</v>
      </c>
      <c r="AH126" s="28" t="s">
        <v>452</v>
      </c>
      <c r="AI126" s="23" t="s">
        <v>453</v>
      </c>
    </row>
    <row r="127" s="2" customFormat="1" ht="28.5" spans="1:35">
      <c r="A127" s="13" t="s">
        <v>57</v>
      </c>
      <c r="B127" s="19">
        <v>3</v>
      </c>
      <c r="C127" s="18"/>
      <c r="D127" s="19"/>
      <c r="E127" s="19"/>
      <c r="F127" s="19"/>
      <c r="G127" s="19"/>
      <c r="H127" s="19"/>
      <c r="I127" s="19"/>
      <c r="J127" s="19">
        <f>SUM(J128:J130)</f>
        <v>1410</v>
      </c>
      <c r="K127" s="19">
        <f t="shared" ref="K127:W127" si="33">SUM(K128:K130)</f>
        <v>0</v>
      </c>
      <c r="L127" s="19">
        <f t="shared" si="33"/>
        <v>0</v>
      </c>
      <c r="M127" s="19">
        <f t="shared" si="33"/>
        <v>0</v>
      </c>
      <c r="N127" s="19">
        <f t="shared" si="33"/>
        <v>0</v>
      </c>
      <c r="O127" s="19">
        <f t="shared" si="33"/>
        <v>0</v>
      </c>
      <c r="P127" s="19">
        <f t="shared" si="33"/>
        <v>1410</v>
      </c>
      <c r="Q127" s="19">
        <f t="shared" si="33"/>
        <v>0</v>
      </c>
      <c r="R127" s="19">
        <f t="shared" si="33"/>
        <v>0</v>
      </c>
      <c r="S127" s="19">
        <f t="shared" si="33"/>
        <v>0</v>
      </c>
      <c r="T127" s="19">
        <f t="shared" si="33"/>
        <v>0</v>
      </c>
      <c r="U127" s="19">
        <f t="shared" si="33"/>
        <v>0</v>
      </c>
      <c r="V127" s="19">
        <f t="shared" si="33"/>
        <v>0</v>
      </c>
      <c r="W127" s="19">
        <f t="shared" si="33"/>
        <v>0</v>
      </c>
      <c r="X127" s="19"/>
      <c r="Y127" s="19"/>
      <c r="Z127" s="19"/>
      <c r="AA127" s="19"/>
      <c r="AB127" s="19"/>
      <c r="AC127" s="19"/>
      <c r="AD127" s="19"/>
      <c r="AE127" s="19"/>
      <c r="AF127" s="19"/>
      <c r="AG127" s="19"/>
      <c r="AH127" s="18"/>
      <c r="AI127" s="19"/>
    </row>
    <row r="128" s="3" customFormat="1" ht="85.5" spans="1:35">
      <c r="A128" s="20" t="s">
        <v>116</v>
      </c>
      <c r="B128" s="28" t="s">
        <v>454</v>
      </c>
      <c r="C128" s="28" t="s">
        <v>455</v>
      </c>
      <c r="D128" s="23" t="s">
        <v>372</v>
      </c>
      <c r="E128" s="23"/>
      <c r="F128" s="23" t="s">
        <v>121</v>
      </c>
      <c r="G128" s="23" t="s">
        <v>449</v>
      </c>
      <c r="H128" s="23" t="s">
        <v>450</v>
      </c>
      <c r="I128" s="23">
        <v>13571791298</v>
      </c>
      <c r="J128" s="21">
        <v>700</v>
      </c>
      <c r="K128" s="23"/>
      <c r="L128" s="23"/>
      <c r="M128" s="23"/>
      <c r="N128" s="23"/>
      <c r="O128" s="23"/>
      <c r="P128" s="21">
        <v>700</v>
      </c>
      <c r="Q128" s="23"/>
      <c r="R128" s="23"/>
      <c r="S128" s="23"/>
      <c r="T128" s="23"/>
      <c r="U128" s="23"/>
      <c r="V128" s="23"/>
      <c r="W128" s="23"/>
      <c r="X128" s="23" t="s">
        <v>342</v>
      </c>
      <c r="Y128" s="23" t="s">
        <v>125</v>
      </c>
      <c r="Z128" s="23" t="s">
        <v>126</v>
      </c>
      <c r="AA128" s="23" t="s">
        <v>126</v>
      </c>
      <c r="AB128" s="23" t="s">
        <v>126</v>
      </c>
      <c r="AC128" s="23" t="s">
        <v>126</v>
      </c>
      <c r="AD128" s="23">
        <v>680</v>
      </c>
      <c r="AE128" s="23">
        <v>680</v>
      </c>
      <c r="AF128" s="21">
        <v>680</v>
      </c>
      <c r="AG128" s="22" t="s">
        <v>456</v>
      </c>
      <c r="AH128" s="28" t="s">
        <v>457</v>
      </c>
      <c r="AI128" s="23" t="s">
        <v>453</v>
      </c>
    </row>
    <row r="129" ht="85.5" spans="1:35">
      <c r="A129" s="20" t="s">
        <v>130</v>
      </c>
      <c r="B129" s="28" t="s">
        <v>458</v>
      </c>
      <c r="C129" s="28" t="s">
        <v>459</v>
      </c>
      <c r="D129" s="23" t="s">
        <v>372</v>
      </c>
      <c r="E129" s="23"/>
      <c r="F129" s="23" t="s">
        <v>121</v>
      </c>
      <c r="G129" s="23" t="s">
        <v>449</v>
      </c>
      <c r="H129" s="23" t="s">
        <v>450</v>
      </c>
      <c r="I129" s="23">
        <v>13571791298</v>
      </c>
      <c r="J129" s="21">
        <v>300</v>
      </c>
      <c r="K129" s="21"/>
      <c r="L129" s="21"/>
      <c r="M129" s="21"/>
      <c r="N129" s="21"/>
      <c r="O129" s="21"/>
      <c r="P129" s="21">
        <v>300</v>
      </c>
      <c r="Q129" s="21"/>
      <c r="R129" s="21"/>
      <c r="S129" s="21"/>
      <c r="T129" s="21"/>
      <c r="U129" s="21"/>
      <c r="V129" s="21"/>
      <c r="W129" s="21"/>
      <c r="X129" s="23" t="s">
        <v>342</v>
      </c>
      <c r="Y129" s="23" t="s">
        <v>125</v>
      </c>
      <c r="Z129" s="23" t="s">
        <v>126</v>
      </c>
      <c r="AA129" s="23" t="s">
        <v>126</v>
      </c>
      <c r="AB129" s="23" t="s">
        <v>126</v>
      </c>
      <c r="AC129" s="23" t="s">
        <v>126</v>
      </c>
      <c r="AD129" s="23">
        <v>2690</v>
      </c>
      <c r="AE129" s="23">
        <v>2690</v>
      </c>
      <c r="AF129" s="23">
        <v>2690</v>
      </c>
      <c r="AG129" s="28" t="s">
        <v>460</v>
      </c>
      <c r="AH129" s="28" t="s">
        <v>461</v>
      </c>
      <c r="AI129" s="23" t="s">
        <v>453</v>
      </c>
    </row>
    <row r="130" s="3" customFormat="1" ht="85.5" spans="1:35">
      <c r="A130" s="20" t="s">
        <v>133</v>
      </c>
      <c r="B130" s="28" t="s">
        <v>462</v>
      </c>
      <c r="C130" s="28" t="s">
        <v>463</v>
      </c>
      <c r="D130" s="23" t="s">
        <v>372</v>
      </c>
      <c r="E130" s="23"/>
      <c r="F130" s="23" t="s">
        <v>121</v>
      </c>
      <c r="G130" s="23" t="s">
        <v>449</v>
      </c>
      <c r="H130" s="23" t="s">
        <v>450</v>
      </c>
      <c r="I130" s="23">
        <v>13571791298</v>
      </c>
      <c r="J130" s="21">
        <v>410</v>
      </c>
      <c r="K130" s="21"/>
      <c r="L130" s="21"/>
      <c r="M130" s="21"/>
      <c r="N130" s="21"/>
      <c r="O130" s="21"/>
      <c r="P130" s="21">
        <v>410</v>
      </c>
      <c r="Q130" s="21"/>
      <c r="R130" s="21"/>
      <c r="S130" s="21"/>
      <c r="T130" s="21"/>
      <c r="U130" s="21"/>
      <c r="V130" s="21"/>
      <c r="W130" s="21"/>
      <c r="X130" s="23" t="s">
        <v>342</v>
      </c>
      <c r="Y130" s="23" t="s">
        <v>125</v>
      </c>
      <c r="Z130" s="23" t="s">
        <v>126</v>
      </c>
      <c r="AA130" s="23" t="s">
        <v>126</v>
      </c>
      <c r="AB130" s="23" t="s">
        <v>126</v>
      </c>
      <c r="AC130" s="23" t="s">
        <v>126</v>
      </c>
      <c r="AD130" s="23">
        <v>5450</v>
      </c>
      <c r="AE130" s="23">
        <v>5450</v>
      </c>
      <c r="AF130" s="23">
        <v>5450</v>
      </c>
      <c r="AG130" s="28" t="s">
        <v>464</v>
      </c>
      <c r="AH130" s="28" t="s">
        <v>465</v>
      </c>
      <c r="AI130" s="23" t="s">
        <v>453</v>
      </c>
    </row>
    <row r="131" s="2" customFormat="1" ht="42.75" spans="1:35">
      <c r="A131" s="13" t="s">
        <v>58</v>
      </c>
      <c r="B131" s="19">
        <v>1</v>
      </c>
      <c r="C131" s="18"/>
      <c r="D131" s="19"/>
      <c r="E131" s="19"/>
      <c r="F131" s="19"/>
      <c r="G131" s="19"/>
      <c r="H131" s="19"/>
      <c r="I131" s="19"/>
      <c r="J131" s="19">
        <f>SUM(J132:J132)</f>
        <v>8.76</v>
      </c>
      <c r="K131" s="19">
        <f t="shared" ref="K131:W131" si="34">SUM(K132:K132)</f>
        <v>0</v>
      </c>
      <c r="L131" s="19">
        <f t="shared" si="34"/>
        <v>0</v>
      </c>
      <c r="M131" s="19">
        <f t="shared" si="34"/>
        <v>0</v>
      </c>
      <c r="N131" s="19">
        <f t="shared" si="34"/>
        <v>0</v>
      </c>
      <c r="O131" s="19">
        <f t="shared" si="34"/>
        <v>0</v>
      </c>
      <c r="P131" s="19">
        <f t="shared" si="34"/>
        <v>8.76</v>
      </c>
      <c r="Q131" s="19">
        <f t="shared" si="34"/>
        <v>0</v>
      </c>
      <c r="R131" s="19">
        <f t="shared" si="34"/>
        <v>0</v>
      </c>
      <c r="S131" s="19">
        <f t="shared" si="34"/>
        <v>0</v>
      </c>
      <c r="T131" s="19">
        <f t="shared" si="34"/>
        <v>0</v>
      </c>
      <c r="U131" s="19">
        <f t="shared" si="34"/>
        <v>0</v>
      </c>
      <c r="V131" s="19">
        <f t="shared" si="34"/>
        <v>0</v>
      </c>
      <c r="W131" s="19">
        <f t="shared" si="34"/>
        <v>0</v>
      </c>
      <c r="X131" s="19"/>
      <c r="Y131" s="19"/>
      <c r="Z131" s="19"/>
      <c r="AA131" s="19"/>
      <c r="AB131" s="19"/>
      <c r="AC131" s="19"/>
      <c r="AD131" s="19"/>
      <c r="AE131" s="19"/>
      <c r="AF131" s="19"/>
      <c r="AG131" s="19"/>
      <c r="AH131" s="18"/>
      <c r="AI131" s="19"/>
    </row>
    <row r="132" s="3" customFormat="1" ht="114" spans="1:35">
      <c r="A132" s="20" t="s">
        <v>466</v>
      </c>
      <c r="B132" s="28" t="s">
        <v>467</v>
      </c>
      <c r="C132" s="23" t="s">
        <v>468</v>
      </c>
      <c r="D132" s="23" t="s">
        <v>285</v>
      </c>
      <c r="E132" s="23"/>
      <c r="F132" s="23" t="s">
        <v>121</v>
      </c>
      <c r="G132" s="23" t="s">
        <v>290</v>
      </c>
      <c r="H132" s="23" t="s">
        <v>287</v>
      </c>
      <c r="I132" s="23">
        <v>13892708189</v>
      </c>
      <c r="J132" s="23">
        <v>8.76</v>
      </c>
      <c r="K132" s="23"/>
      <c r="L132" s="23"/>
      <c r="M132" s="23"/>
      <c r="N132" s="23"/>
      <c r="O132" s="23"/>
      <c r="P132" s="23">
        <v>8.76</v>
      </c>
      <c r="Q132" s="23"/>
      <c r="R132" s="23"/>
      <c r="S132" s="23"/>
      <c r="T132" s="23"/>
      <c r="U132" s="23"/>
      <c r="V132" s="23"/>
      <c r="W132" s="23"/>
      <c r="X132" s="23" t="s">
        <v>124</v>
      </c>
      <c r="Y132" s="23" t="s">
        <v>125</v>
      </c>
      <c r="Z132" s="23" t="s">
        <v>126</v>
      </c>
      <c r="AA132" s="23" t="s">
        <v>126</v>
      </c>
      <c r="AB132" s="23" t="s">
        <v>126</v>
      </c>
      <c r="AC132" s="23"/>
      <c r="AD132" s="23">
        <v>500</v>
      </c>
      <c r="AE132" s="23">
        <v>1365</v>
      </c>
      <c r="AF132" s="23">
        <v>1365</v>
      </c>
      <c r="AG132" s="28" t="s">
        <v>469</v>
      </c>
      <c r="AH132" s="28" t="s">
        <v>470</v>
      </c>
      <c r="AI132" s="23" t="s">
        <v>290</v>
      </c>
    </row>
    <row r="133" s="2" customFormat="1" ht="28.5" spans="1:35">
      <c r="A133" s="13" t="s">
        <v>59</v>
      </c>
      <c r="B133" s="19">
        <v>2</v>
      </c>
      <c r="C133" s="18"/>
      <c r="D133" s="19"/>
      <c r="E133" s="19"/>
      <c r="F133" s="19"/>
      <c r="G133" s="19"/>
      <c r="H133" s="19"/>
      <c r="I133" s="19"/>
      <c r="J133" s="19">
        <f>SUM(J134:J135)</f>
        <v>98</v>
      </c>
      <c r="K133" s="19">
        <f t="shared" ref="K133:W133" si="35">SUM(K134:K135)</f>
        <v>0</v>
      </c>
      <c r="L133" s="19">
        <f t="shared" si="35"/>
        <v>0</v>
      </c>
      <c r="M133" s="19">
        <f t="shared" si="35"/>
        <v>0</v>
      </c>
      <c r="N133" s="19">
        <f t="shared" si="35"/>
        <v>0</v>
      </c>
      <c r="O133" s="19">
        <f t="shared" si="35"/>
        <v>0</v>
      </c>
      <c r="P133" s="19">
        <f t="shared" si="35"/>
        <v>98</v>
      </c>
      <c r="Q133" s="19">
        <f t="shared" si="35"/>
        <v>0</v>
      </c>
      <c r="R133" s="19">
        <f t="shared" si="35"/>
        <v>0</v>
      </c>
      <c r="S133" s="19">
        <f t="shared" si="35"/>
        <v>0</v>
      </c>
      <c r="T133" s="19">
        <f t="shared" si="35"/>
        <v>0</v>
      </c>
      <c r="U133" s="19">
        <f t="shared" si="35"/>
        <v>0</v>
      </c>
      <c r="V133" s="19">
        <f t="shared" si="35"/>
        <v>0</v>
      </c>
      <c r="W133" s="19">
        <f t="shared" si="35"/>
        <v>0</v>
      </c>
      <c r="X133" s="19"/>
      <c r="Y133" s="19"/>
      <c r="Z133" s="19"/>
      <c r="AA133" s="19"/>
      <c r="AB133" s="19"/>
      <c r="AC133" s="19"/>
      <c r="AD133" s="19"/>
      <c r="AE133" s="19"/>
      <c r="AF133" s="19"/>
      <c r="AG133" s="19"/>
      <c r="AH133" s="18"/>
      <c r="AI133" s="19"/>
    </row>
    <row r="134" s="3" customFormat="1" ht="85.5" spans="1:35">
      <c r="A134" s="20" t="s">
        <v>116</v>
      </c>
      <c r="B134" s="28" t="s">
        <v>471</v>
      </c>
      <c r="C134" s="28" t="s">
        <v>472</v>
      </c>
      <c r="D134" s="23" t="s">
        <v>372</v>
      </c>
      <c r="E134" s="23"/>
      <c r="F134" s="23" t="s">
        <v>121</v>
      </c>
      <c r="G134" s="23" t="s">
        <v>449</v>
      </c>
      <c r="H134" s="23" t="s">
        <v>450</v>
      </c>
      <c r="I134" s="23">
        <v>13571791298</v>
      </c>
      <c r="J134" s="21">
        <v>75</v>
      </c>
      <c r="K134" s="23"/>
      <c r="L134" s="23"/>
      <c r="M134" s="23"/>
      <c r="N134" s="23"/>
      <c r="O134" s="23"/>
      <c r="P134" s="21">
        <v>75</v>
      </c>
      <c r="Q134" s="23"/>
      <c r="R134" s="23"/>
      <c r="S134" s="23"/>
      <c r="T134" s="23"/>
      <c r="U134" s="23"/>
      <c r="V134" s="23"/>
      <c r="W134" s="23"/>
      <c r="X134" s="23" t="s">
        <v>342</v>
      </c>
      <c r="Y134" s="23" t="s">
        <v>125</v>
      </c>
      <c r="Z134" s="23" t="s">
        <v>126</v>
      </c>
      <c r="AA134" s="23" t="s">
        <v>126</v>
      </c>
      <c r="AB134" s="23" t="s">
        <v>126</v>
      </c>
      <c r="AC134" s="23" t="s">
        <v>126</v>
      </c>
      <c r="AD134" s="23">
        <v>120</v>
      </c>
      <c r="AE134" s="23">
        <v>120</v>
      </c>
      <c r="AF134" s="21">
        <v>120</v>
      </c>
      <c r="AG134" s="22" t="s">
        <v>473</v>
      </c>
      <c r="AH134" s="28" t="s">
        <v>474</v>
      </c>
      <c r="AI134" s="23" t="s">
        <v>453</v>
      </c>
    </row>
    <row r="135" s="3" customFormat="1" ht="85.5" spans="1:35">
      <c r="A135" s="20" t="s">
        <v>130</v>
      </c>
      <c r="B135" s="28" t="s">
        <v>475</v>
      </c>
      <c r="C135" s="28" t="s">
        <v>476</v>
      </c>
      <c r="D135" s="23" t="s">
        <v>372</v>
      </c>
      <c r="E135" s="23"/>
      <c r="F135" s="23" t="s">
        <v>121</v>
      </c>
      <c r="G135" s="23" t="s">
        <v>449</v>
      </c>
      <c r="H135" s="23" t="s">
        <v>450</v>
      </c>
      <c r="I135" s="23">
        <v>13571791298</v>
      </c>
      <c r="J135" s="21">
        <v>23</v>
      </c>
      <c r="K135" s="23"/>
      <c r="L135" s="23"/>
      <c r="M135" s="23"/>
      <c r="N135" s="23"/>
      <c r="O135" s="23"/>
      <c r="P135" s="21">
        <v>23</v>
      </c>
      <c r="Q135" s="23"/>
      <c r="R135" s="23"/>
      <c r="S135" s="23"/>
      <c r="T135" s="23"/>
      <c r="U135" s="23"/>
      <c r="V135" s="23"/>
      <c r="W135" s="23"/>
      <c r="X135" s="23" t="s">
        <v>342</v>
      </c>
      <c r="Y135" s="23" t="s">
        <v>125</v>
      </c>
      <c r="Z135" s="23" t="s">
        <v>126</v>
      </c>
      <c r="AA135" s="23" t="s">
        <v>126</v>
      </c>
      <c r="AB135" s="23" t="s">
        <v>126</v>
      </c>
      <c r="AC135" s="23" t="s">
        <v>126</v>
      </c>
      <c r="AD135" s="23">
        <v>20</v>
      </c>
      <c r="AE135" s="23">
        <v>20</v>
      </c>
      <c r="AF135" s="21">
        <v>20</v>
      </c>
      <c r="AG135" s="22" t="s">
        <v>477</v>
      </c>
      <c r="AH135" s="28" t="s">
        <v>478</v>
      </c>
      <c r="AI135" s="23" t="s">
        <v>453</v>
      </c>
    </row>
    <row r="136" s="2" customFormat="1" ht="28.5" spans="1:35">
      <c r="A136" s="13" t="s">
        <v>60</v>
      </c>
      <c r="B136" s="19">
        <v>1</v>
      </c>
      <c r="C136" s="18"/>
      <c r="D136" s="19"/>
      <c r="E136" s="19"/>
      <c r="F136" s="19"/>
      <c r="G136" s="19"/>
      <c r="H136" s="19"/>
      <c r="I136" s="19"/>
      <c r="J136" s="19">
        <f>SUM(J137:J137)</f>
        <v>90</v>
      </c>
      <c r="K136" s="19">
        <f t="shared" ref="K136:W136" si="36">SUM(K137:K137)</f>
        <v>0</v>
      </c>
      <c r="L136" s="19">
        <f t="shared" si="36"/>
        <v>0</v>
      </c>
      <c r="M136" s="19">
        <f t="shared" si="36"/>
        <v>0</v>
      </c>
      <c r="N136" s="19">
        <f t="shared" si="36"/>
        <v>0</v>
      </c>
      <c r="O136" s="19">
        <f t="shared" si="36"/>
        <v>0</v>
      </c>
      <c r="P136" s="19">
        <f t="shared" si="36"/>
        <v>90</v>
      </c>
      <c r="Q136" s="19">
        <f t="shared" si="36"/>
        <v>0</v>
      </c>
      <c r="R136" s="19">
        <f t="shared" si="36"/>
        <v>0</v>
      </c>
      <c r="S136" s="19">
        <f t="shared" si="36"/>
        <v>0</v>
      </c>
      <c r="T136" s="19">
        <f t="shared" si="36"/>
        <v>0</v>
      </c>
      <c r="U136" s="19">
        <f t="shared" si="36"/>
        <v>0</v>
      </c>
      <c r="V136" s="19">
        <f t="shared" si="36"/>
        <v>0</v>
      </c>
      <c r="W136" s="19">
        <f t="shared" si="36"/>
        <v>0</v>
      </c>
      <c r="X136" s="19"/>
      <c r="Y136" s="19"/>
      <c r="Z136" s="19"/>
      <c r="AA136" s="19"/>
      <c r="AB136" s="19"/>
      <c r="AC136" s="19"/>
      <c r="AD136" s="19"/>
      <c r="AE136" s="19"/>
      <c r="AF136" s="19"/>
      <c r="AG136" s="19"/>
      <c r="AH136" s="18"/>
      <c r="AI136" s="19"/>
    </row>
    <row r="137" s="3" customFormat="1" ht="85.5" spans="1:35">
      <c r="A137" s="20" t="s">
        <v>116</v>
      </c>
      <c r="B137" s="28" t="s">
        <v>479</v>
      </c>
      <c r="C137" s="28" t="s">
        <v>480</v>
      </c>
      <c r="D137" s="23" t="s">
        <v>372</v>
      </c>
      <c r="E137" s="23"/>
      <c r="F137" s="23" t="s">
        <v>121</v>
      </c>
      <c r="G137" s="23" t="s">
        <v>449</v>
      </c>
      <c r="H137" s="23" t="s">
        <v>450</v>
      </c>
      <c r="I137" s="23">
        <v>13571791298</v>
      </c>
      <c r="J137" s="21">
        <v>90</v>
      </c>
      <c r="K137" s="23"/>
      <c r="L137" s="23"/>
      <c r="M137" s="23"/>
      <c r="N137" s="23"/>
      <c r="O137" s="23"/>
      <c r="P137" s="21">
        <v>90</v>
      </c>
      <c r="Q137" s="23"/>
      <c r="R137" s="23"/>
      <c r="S137" s="23"/>
      <c r="T137" s="23"/>
      <c r="U137" s="23"/>
      <c r="V137" s="23"/>
      <c r="W137" s="23"/>
      <c r="X137" s="23" t="s">
        <v>342</v>
      </c>
      <c r="Y137" s="23" t="s">
        <v>125</v>
      </c>
      <c r="Z137" s="23" t="s">
        <v>126</v>
      </c>
      <c r="AA137" s="23" t="s">
        <v>126</v>
      </c>
      <c r="AB137" s="23" t="s">
        <v>126</v>
      </c>
      <c r="AC137" s="23" t="s">
        <v>126</v>
      </c>
      <c r="AD137" s="23">
        <v>400</v>
      </c>
      <c r="AE137" s="23">
        <v>1250</v>
      </c>
      <c r="AF137" s="21">
        <v>1250</v>
      </c>
      <c r="AG137" s="22" t="s">
        <v>481</v>
      </c>
      <c r="AH137" s="28" t="s">
        <v>482</v>
      </c>
      <c r="AI137" s="23" t="s">
        <v>453</v>
      </c>
    </row>
    <row r="138" s="2" customFormat="1" ht="28.5" spans="1:35">
      <c r="A138" s="14" t="s">
        <v>61</v>
      </c>
      <c r="B138" s="14">
        <f>B139+B158+B159+B160+B161+B222+B267</f>
        <v>172</v>
      </c>
      <c r="C138" s="18"/>
      <c r="D138" s="19"/>
      <c r="E138" s="19"/>
      <c r="F138" s="19"/>
      <c r="G138" s="19"/>
      <c r="H138" s="19"/>
      <c r="I138" s="19"/>
      <c r="J138" s="14">
        <f>J139+J158+J159+J160+J161+J222+J267</f>
        <v>12379.2245</v>
      </c>
      <c r="K138" s="14">
        <f t="shared" ref="K138:W138" si="37">K139+K158+K159+K160+K161+K222+K267</f>
        <v>6145.2145</v>
      </c>
      <c r="L138" s="14">
        <f t="shared" si="37"/>
        <v>6145.2145</v>
      </c>
      <c r="M138" s="14">
        <f t="shared" si="37"/>
        <v>0</v>
      </c>
      <c r="N138" s="14">
        <f t="shared" si="37"/>
        <v>0</v>
      </c>
      <c r="O138" s="14">
        <f t="shared" si="37"/>
        <v>0</v>
      </c>
      <c r="P138" s="14">
        <f t="shared" si="37"/>
        <v>6234.01</v>
      </c>
      <c r="Q138" s="14">
        <f t="shared" si="37"/>
        <v>0</v>
      </c>
      <c r="R138" s="14">
        <f t="shared" si="37"/>
        <v>0</v>
      </c>
      <c r="S138" s="14">
        <f t="shared" si="37"/>
        <v>0</v>
      </c>
      <c r="T138" s="14">
        <f t="shared" si="37"/>
        <v>0</v>
      </c>
      <c r="U138" s="14">
        <f t="shared" si="37"/>
        <v>0</v>
      </c>
      <c r="V138" s="14">
        <f t="shared" si="37"/>
        <v>0</v>
      </c>
      <c r="W138" s="14">
        <f t="shared" si="37"/>
        <v>0</v>
      </c>
      <c r="X138" s="19"/>
      <c r="Y138" s="19"/>
      <c r="Z138" s="19"/>
      <c r="AA138" s="19"/>
      <c r="AB138" s="19"/>
      <c r="AC138" s="19"/>
      <c r="AD138" s="14">
        <f>SUM(AD139+AD158+AD159+AD160+AD161+AD222)</f>
        <v>0</v>
      </c>
      <c r="AE138" s="14">
        <f>SUM(AE139+AE158+AE159+AE160+AE161+AE222)</f>
        <v>0</v>
      </c>
      <c r="AF138" s="14">
        <f>SUM(AF139+AF158+AF159+AF160+AF161+AF222)</f>
        <v>0</v>
      </c>
      <c r="AG138" s="19"/>
      <c r="AH138" s="18"/>
      <c r="AI138" s="19"/>
    </row>
    <row r="139" s="2" customFormat="1" ht="42.75" spans="1:35">
      <c r="A139" s="13" t="s">
        <v>62</v>
      </c>
      <c r="B139" s="19">
        <v>18</v>
      </c>
      <c r="C139" s="18"/>
      <c r="D139" s="19"/>
      <c r="E139" s="19"/>
      <c r="F139" s="19"/>
      <c r="G139" s="19"/>
      <c r="H139" s="19"/>
      <c r="I139" s="19"/>
      <c r="J139" s="19">
        <f>SUM(J140:J157)</f>
        <v>1502.9</v>
      </c>
      <c r="K139" s="19">
        <f t="shared" ref="K139:W139" si="38">SUM(K140:K157)</f>
        <v>0</v>
      </c>
      <c r="L139" s="19">
        <f t="shared" si="38"/>
        <v>0</v>
      </c>
      <c r="M139" s="19">
        <f t="shared" si="38"/>
        <v>0</v>
      </c>
      <c r="N139" s="19">
        <f t="shared" si="38"/>
        <v>0</v>
      </c>
      <c r="O139" s="19">
        <f t="shared" si="38"/>
        <v>0</v>
      </c>
      <c r="P139" s="19">
        <f t="shared" si="38"/>
        <v>1502.9</v>
      </c>
      <c r="Q139" s="19">
        <f t="shared" si="38"/>
        <v>0</v>
      </c>
      <c r="R139" s="19">
        <f t="shared" si="38"/>
        <v>0</v>
      </c>
      <c r="S139" s="19">
        <f t="shared" si="38"/>
        <v>0</v>
      </c>
      <c r="T139" s="19">
        <f t="shared" si="38"/>
        <v>0</v>
      </c>
      <c r="U139" s="19">
        <f t="shared" si="38"/>
        <v>0</v>
      </c>
      <c r="V139" s="19">
        <f t="shared" si="38"/>
        <v>0</v>
      </c>
      <c r="W139" s="19">
        <f t="shared" si="38"/>
        <v>0</v>
      </c>
      <c r="X139" s="19"/>
      <c r="Y139" s="19"/>
      <c r="Z139" s="19"/>
      <c r="AA139" s="19"/>
      <c r="AB139" s="19"/>
      <c r="AC139" s="19"/>
      <c r="AD139" s="19"/>
      <c r="AE139" s="19"/>
      <c r="AF139" s="19"/>
      <c r="AG139" s="19"/>
      <c r="AH139" s="18"/>
      <c r="AI139" s="19"/>
    </row>
    <row r="140" s="3" customFormat="1" ht="42.75" spans="1:35">
      <c r="A140" s="29" t="s">
        <v>116</v>
      </c>
      <c r="B140" s="21" t="s">
        <v>483</v>
      </c>
      <c r="C140" s="22" t="s">
        <v>484</v>
      </c>
      <c r="D140" s="21" t="s">
        <v>188</v>
      </c>
      <c r="E140" s="21" t="s">
        <v>485</v>
      </c>
      <c r="F140" s="21" t="s">
        <v>121</v>
      </c>
      <c r="G140" s="21" t="s">
        <v>486</v>
      </c>
      <c r="H140" s="21" t="s">
        <v>487</v>
      </c>
      <c r="I140" s="29" t="s">
        <v>488</v>
      </c>
      <c r="J140" s="21">
        <v>32.5</v>
      </c>
      <c r="K140" s="21"/>
      <c r="L140" s="21"/>
      <c r="M140" s="21"/>
      <c r="N140" s="21"/>
      <c r="O140" s="21"/>
      <c r="P140" s="21">
        <v>32.5</v>
      </c>
      <c r="Q140" s="21"/>
      <c r="R140" s="21"/>
      <c r="S140" s="21"/>
      <c r="T140" s="21"/>
      <c r="U140" s="21"/>
      <c r="V140" s="21"/>
      <c r="W140" s="21"/>
      <c r="X140" s="21" t="s">
        <v>124</v>
      </c>
      <c r="Y140" s="21" t="s">
        <v>125</v>
      </c>
      <c r="Z140" s="21" t="s">
        <v>125</v>
      </c>
      <c r="AA140" s="21" t="s">
        <v>126</v>
      </c>
      <c r="AB140" s="21" t="s">
        <v>126</v>
      </c>
      <c r="AC140" s="21" t="s">
        <v>126</v>
      </c>
      <c r="AD140" s="21">
        <v>238</v>
      </c>
      <c r="AE140" s="21">
        <v>957</v>
      </c>
      <c r="AF140" s="21">
        <v>4066</v>
      </c>
      <c r="AG140" s="21" t="s">
        <v>489</v>
      </c>
      <c r="AH140" s="22" t="s">
        <v>490</v>
      </c>
      <c r="AI140" s="21" t="s">
        <v>491</v>
      </c>
    </row>
    <row r="141" s="3" customFormat="1" ht="42.75" spans="1:35">
      <c r="A141" s="29" t="s">
        <v>130</v>
      </c>
      <c r="B141" s="21" t="s">
        <v>492</v>
      </c>
      <c r="C141" s="22" t="s">
        <v>493</v>
      </c>
      <c r="D141" s="21" t="s">
        <v>155</v>
      </c>
      <c r="E141" s="21" t="s">
        <v>235</v>
      </c>
      <c r="F141" s="21" t="s">
        <v>121</v>
      </c>
      <c r="G141" s="21" t="s">
        <v>486</v>
      </c>
      <c r="H141" s="21" t="s">
        <v>487</v>
      </c>
      <c r="I141" s="29" t="s">
        <v>488</v>
      </c>
      <c r="J141" s="21">
        <v>52</v>
      </c>
      <c r="K141" s="21"/>
      <c r="L141" s="21"/>
      <c r="M141" s="21"/>
      <c r="N141" s="21"/>
      <c r="O141" s="21"/>
      <c r="P141" s="21">
        <v>52</v>
      </c>
      <c r="Q141" s="21"/>
      <c r="R141" s="21"/>
      <c r="S141" s="21"/>
      <c r="T141" s="21"/>
      <c r="U141" s="21"/>
      <c r="V141" s="21"/>
      <c r="W141" s="21"/>
      <c r="X141" s="21" t="s">
        <v>124</v>
      </c>
      <c r="Y141" s="21" t="s">
        <v>125</v>
      </c>
      <c r="Z141" s="21" t="s">
        <v>125</v>
      </c>
      <c r="AA141" s="21" t="s">
        <v>126</v>
      </c>
      <c r="AB141" s="21" t="s">
        <v>126</v>
      </c>
      <c r="AC141" s="21" t="s">
        <v>126</v>
      </c>
      <c r="AD141" s="21">
        <v>135</v>
      </c>
      <c r="AE141" s="21">
        <v>458</v>
      </c>
      <c r="AF141" s="21">
        <v>2465</v>
      </c>
      <c r="AG141" s="21" t="s">
        <v>489</v>
      </c>
      <c r="AH141" s="22" t="s">
        <v>494</v>
      </c>
      <c r="AI141" s="21" t="s">
        <v>491</v>
      </c>
    </row>
    <row r="142" s="3" customFormat="1" ht="42.75" spans="1:35">
      <c r="A142" s="29" t="s">
        <v>133</v>
      </c>
      <c r="B142" s="21" t="s">
        <v>495</v>
      </c>
      <c r="C142" s="22" t="s">
        <v>496</v>
      </c>
      <c r="D142" s="21" t="s">
        <v>169</v>
      </c>
      <c r="E142" s="21" t="s">
        <v>179</v>
      </c>
      <c r="F142" s="21" t="s">
        <v>121</v>
      </c>
      <c r="G142" s="21" t="s">
        <v>486</v>
      </c>
      <c r="H142" s="21" t="s">
        <v>487</v>
      </c>
      <c r="I142" s="29" t="s">
        <v>488</v>
      </c>
      <c r="J142" s="21">
        <v>48.75</v>
      </c>
      <c r="K142" s="21"/>
      <c r="L142" s="21"/>
      <c r="M142" s="21"/>
      <c r="N142" s="21"/>
      <c r="O142" s="21"/>
      <c r="P142" s="21">
        <v>48.75</v>
      </c>
      <c r="Q142" s="21"/>
      <c r="R142" s="21"/>
      <c r="S142" s="21"/>
      <c r="T142" s="21"/>
      <c r="U142" s="21"/>
      <c r="V142" s="21"/>
      <c r="W142" s="21"/>
      <c r="X142" s="21" t="s">
        <v>124</v>
      </c>
      <c r="Y142" s="21" t="s">
        <v>125</v>
      </c>
      <c r="Z142" s="21" t="s">
        <v>125</v>
      </c>
      <c r="AA142" s="21" t="s">
        <v>126</v>
      </c>
      <c r="AB142" s="21" t="s">
        <v>126</v>
      </c>
      <c r="AC142" s="21" t="s">
        <v>126</v>
      </c>
      <c r="AD142" s="21">
        <v>264</v>
      </c>
      <c r="AE142" s="21">
        <v>1026</v>
      </c>
      <c r="AF142" s="21">
        <v>5049</v>
      </c>
      <c r="AG142" s="21" t="s">
        <v>489</v>
      </c>
      <c r="AH142" s="22" t="s">
        <v>497</v>
      </c>
      <c r="AI142" s="21" t="s">
        <v>491</v>
      </c>
    </row>
    <row r="143" s="3" customFormat="1" ht="42.75" spans="1:35">
      <c r="A143" s="29" t="s">
        <v>137</v>
      </c>
      <c r="B143" s="21" t="s">
        <v>498</v>
      </c>
      <c r="C143" s="22" t="s">
        <v>499</v>
      </c>
      <c r="D143" s="21" t="s">
        <v>169</v>
      </c>
      <c r="E143" s="21" t="s">
        <v>500</v>
      </c>
      <c r="F143" s="21" t="s">
        <v>121</v>
      </c>
      <c r="G143" s="21" t="s">
        <v>486</v>
      </c>
      <c r="H143" s="21" t="s">
        <v>487</v>
      </c>
      <c r="I143" s="29" t="s">
        <v>501</v>
      </c>
      <c r="J143" s="21">
        <v>65</v>
      </c>
      <c r="K143" s="21"/>
      <c r="L143" s="21"/>
      <c r="M143" s="21"/>
      <c r="N143" s="21"/>
      <c r="O143" s="21"/>
      <c r="P143" s="21">
        <v>65</v>
      </c>
      <c r="Q143" s="21"/>
      <c r="R143" s="21"/>
      <c r="S143" s="21"/>
      <c r="T143" s="21"/>
      <c r="U143" s="21"/>
      <c r="V143" s="21"/>
      <c r="W143" s="21"/>
      <c r="X143" s="21" t="s">
        <v>124</v>
      </c>
      <c r="Y143" s="21" t="s">
        <v>125</v>
      </c>
      <c r="Z143" s="21" t="s">
        <v>125</v>
      </c>
      <c r="AA143" s="21" t="s">
        <v>126</v>
      </c>
      <c r="AB143" s="21" t="s">
        <v>126</v>
      </c>
      <c r="AC143" s="21" t="s">
        <v>126</v>
      </c>
      <c r="AD143" s="21">
        <v>195</v>
      </c>
      <c r="AE143" s="21">
        <v>788</v>
      </c>
      <c r="AF143" s="21">
        <v>4080</v>
      </c>
      <c r="AG143" s="21" t="s">
        <v>489</v>
      </c>
      <c r="AH143" s="22" t="s">
        <v>502</v>
      </c>
      <c r="AI143" s="21" t="s">
        <v>491</v>
      </c>
    </row>
    <row r="144" s="3" customFormat="1" ht="42.75" spans="1:35">
      <c r="A144" s="29" t="s">
        <v>141</v>
      </c>
      <c r="B144" s="21" t="s">
        <v>503</v>
      </c>
      <c r="C144" s="22" t="s">
        <v>504</v>
      </c>
      <c r="D144" s="21" t="s">
        <v>206</v>
      </c>
      <c r="E144" s="21" t="s">
        <v>242</v>
      </c>
      <c r="F144" s="21" t="s">
        <v>121</v>
      </c>
      <c r="G144" s="21" t="s">
        <v>486</v>
      </c>
      <c r="H144" s="21" t="s">
        <v>487</v>
      </c>
      <c r="I144" s="29" t="s">
        <v>488</v>
      </c>
      <c r="J144" s="21">
        <v>45.5</v>
      </c>
      <c r="K144" s="21"/>
      <c r="L144" s="21"/>
      <c r="M144" s="21"/>
      <c r="N144" s="21"/>
      <c r="O144" s="21"/>
      <c r="P144" s="21">
        <v>45.5</v>
      </c>
      <c r="Q144" s="21"/>
      <c r="R144" s="21"/>
      <c r="S144" s="21"/>
      <c r="T144" s="21"/>
      <c r="U144" s="21"/>
      <c r="V144" s="21"/>
      <c r="W144" s="21"/>
      <c r="X144" s="21" t="s">
        <v>124</v>
      </c>
      <c r="Y144" s="21" t="s">
        <v>125</v>
      </c>
      <c r="Z144" s="21" t="s">
        <v>125</v>
      </c>
      <c r="AA144" s="21" t="s">
        <v>126</v>
      </c>
      <c r="AB144" s="21" t="s">
        <v>126</v>
      </c>
      <c r="AC144" s="21" t="s">
        <v>126</v>
      </c>
      <c r="AD144" s="21">
        <v>186</v>
      </c>
      <c r="AE144" s="21">
        <v>798</v>
      </c>
      <c r="AF144" s="21">
        <v>3779</v>
      </c>
      <c r="AG144" s="21" t="s">
        <v>489</v>
      </c>
      <c r="AH144" s="22" t="s">
        <v>505</v>
      </c>
      <c r="AI144" s="21" t="s">
        <v>491</v>
      </c>
    </row>
    <row r="145" s="3" customFormat="1" ht="42.75" spans="1:35">
      <c r="A145" s="29" t="s">
        <v>145</v>
      </c>
      <c r="B145" s="21" t="s">
        <v>503</v>
      </c>
      <c r="C145" s="22" t="s">
        <v>506</v>
      </c>
      <c r="D145" s="21" t="s">
        <v>206</v>
      </c>
      <c r="E145" s="21" t="s">
        <v>242</v>
      </c>
      <c r="F145" s="21" t="s">
        <v>121</v>
      </c>
      <c r="G145" s="21" t="s">
        <v>486</v>
      </c>
      <c r="H145" s="21" t="s">
        <v>487</v>
      </c>
      <c r="I145" s="29" t="s">
        <v>488</v>
      </c>
      <c r="J145" s="21">
        <v>26</v>
      </c>
      <c r="K145" s="21"/>
      <c r="L145" s="21"/>
      <c r="M145" s="21"/>
      <c r="N145" s="21"/>
      <c r="O145" s="21"/>
      <c r="P145" s="21">
        <v>26</v>
      </c>
      <c r="Q145" s="21"/>
      <c r="R145" s="21"/>
      <c r="S145" s="21"/>
      <c r="T145" s="21"/>
      <c r="U145" s="21"/>
      <c r="V145" s="21"/>
      <c r="W145" s="21"/>
      <c r="X145" s="21" t="s">
        <v>124</v>
      </c>
      <c r="Y145" s="21" t="s">
        <v>125</v>
      </c>
      <c r="Z145" s="21" t="s">
        <v>125</v>
      </c>
      <c r="AA145" s="21" t="s">
        <v>126</v>
      </c>
      <c r="AB145" s="21" t="s">
        <v>126</v>
      </c>
      <c r="AC145" s="21" t="s">
        <v>126</v>
      </c>
      <c r="AD145" s="21">
        <v>186</v>
      </c>
      <c r="AE145" s="21">
        <v>798</v>
      </c>
      <c r="AF145" s="21">
        <v>3779</v>
      </c>
      <c r="AG145" s="21" t="s">
        <v>489</v>
      </c>
      <c r="AH145" s="22" t="s">
        <v>505</v>
      </c>
      <c r="AI145" s="21" t="s">
        <v>491</v>
      </c>
    </row>
    <row r="146" s="3" customFormat="1" ht="42.75" spans="1:35">
      <c r="A146" s="29" t="s">
        <v>149</v>
      </c>
      <c r="B146" s="21" t="s">
        <v>507</v>
      </c>
      <c r="C146" s="22" t="s">
        <v>508</v>
      </c>
      <c r="D146" s="21" t="s">
        <v>206</v>
      </c>
      <c r="E146" s="21" t="s">
        <v>509</v>
      </c>
      <c r="F146" s="21" t="s">
        <v>121</v>
      </c>
      <c r="G146" s="21" t="s">
        <v>486</v>
      </c>
      <c r="H146" s="21" t="s">
        <v>487</v>
      </c>
      <c r="I146" s="29" t="s">
        <v>488</v>
      </c>
      <c r="J146" s="21">
        <v>65</v>
      </c>
      <c r="K146" s="21"/>
      <c r="L146" s="21"/>
      <c r="M146" s="21"/>
      <c r="N146" s="21"/>
      <c r="O146" s="21"/>
      <c r="P146" s="21">
        <v>65</v>
      </c>
      <c r="Q146" s="21"/>
      <c r="R146" s="21"/>
      <c r="S146" s="21"/>
      <c r="T146" s="21"/>
      <c r="U146" s="21"/>
      <c r="V146" s="21"/>
      <c r="W146" s="21"/>
      <c r="X146" s="21" t="s">
        <v>124</v>
      </c>
      <c r="Y146" s="21" t="s">
        <v>125</v>
      </c>
      <c r="Z146" s="21" t="s">
        <v>125</v>
      </c>
      <c r="AA146" s="21" t="s">
        <v>126</v>
      </c>
      <c r="AB146" s="21" t="s">
        <v>126</v>
      </c>
      <c r="AC146" s="21" t="s">
        <v>126</v>
      </c>
      <c r="AD146" s="21">
        <v>364</v>
      </c>
      <c r="AE146" s="21">
        <v>1519</v>
      </c>
      <c r="AF146" s="21">
        <v>5489</v>
      </c>
      <c r="AG146" s="21" t="s">
        <v>489</v>
      </c>
      <c r="AH146" s="22" t="s">
        <v>510</v>
      </c>
      <c r="AI146" s="21" t="s">
        <v>491</v>
      </c>
    </row>
    <row r="147" s="3" customFormat="1" ht="42.75" spans="1:35">
      <c r="A147" s="29" t="s">
        <v>152</v>
      </c>
      <c r="B147" s="21" t="s">
        <v>507</v>
      </c>
      <c r="C147" s="22" t="s">
        <v>511</v>
      </c>
      <c r="D147" s="21" t="s">
        <v>206</v>
      </c>
      <c r="E147" s="21" t="s">
        <v>509</v>
      </c>
      <c r="F147" s="21" t="s">
        <v>121</v>
      </c>
      <c r="G147" s="21" t="s">
        <v>486</v>
      </c>
      <c r="H147" s="21" t="s">
        <v>487</v>
      </c>
      <c r="I147" s="29" t="s">
        <v>488</v>
      </c>
      <c r="J147" s="21">
        <v>65</v>
      </c>
      <c r="K147" s="21"/>
      <c r="L147" s="21"/>
      <c r="M147" s="21"/>
      <c r="N147" s="21"/>
      <c r="O147" s="21"/>
      <c r="P147" s="21">
        <v>65</v>
      </c>
      <c r="Q147" s="21"/>
      <c r="R147" s="21"/>
      <c r="S147" s="21"/>
      <c r="T147" s="21"/>
      <c r="U147" s="21"/>
      <c r="V147" s="21"/>
      <c r="W147" s="21"/>
      <c r="X147" s="21" t="s">
        <v>124</v>
      </c>
      <c r="Y147" s="21" t="s">
        <v>125</v>
      </c>
      <c r="Z147" s="21" t="s">
        <v>125</v>
      </c>
      <c r="AA147" s="21" t="s">
        <v>126</v>
      </c>
      <c r="AB147" s="21" t="s">
        <v>126</v>
      </c>
      <c r="AC147" s="21" t="s">
        <v>126</v>
      </c>
      <c r="AD147" s="21">
        <v>364</v>
      </c>
      <c r="AE147" s="21">
        <v>1519</v>
      </c>
      <c r="AF147" s="21">
        <v>5489</v>
      </c>
      <c r="AG147" s="21" t="s">
        <v>489</v>
      </c>
      <c r="AH147" s="22" t="s">
        <v>510</v>
      </c>
      <c r="AI147" s="21" t="s">
        <v>491</v>
      </c>
    </row>
    <row r="148" s="3" customFormat="1" ht="42.75" spans="1:35">
      <c r="A148" s="29" t="s">
        <v>158</v>
      </c>
      <c r="B148" s="21" t="s">
        <v>512</v>
      </c>
      <c r="C148" s="22" t="s">
        <v>513</v>
      </c>
      <c r="D148" s="21" t="s">
        <v>206</v>
      </c>
      <c r="E148" s="21" t="s">
        <v>514</v>
      </c>
      <c r="F148" s="21" t="s">
        <v>121</v>
      </c>
      <c r="G148" s="21" t="s">
        <v>486</v>
      </c>
      <c r="H148" s="21" t="s">
        <v>487</v>
      </c>
      <c r="I148" s="29" t="s">
        <v>488</v>
      </c>
      <c r="J148" s="21">
        <v>12</v>
      </c>
      <c r="K148" s="21"/>
      <c r="L148" s="21"/>
      <c r="M148" s="21"/>
      <c r="N148" s="21"/>
      <c r="O148" s="21"/>
      <c r="P148" s="21">
        <v>12</v>
      </c>
      <c r="Q148" s="21"/>
      <c r="R148" s="21"/>
      <c r="S148" s="21"/>
      <c r="T148" s="21"/>
      <c r="U148" s="21"/>
      <c r="V148" s="21"/>
      <c r="W148" s="21"/>
      <c r="X148" s="21" t="s">
        <v>124</v>
      </c>
      <c r="Y148" s="21" t="s">
        <v>125</v>
      </c>
      <c r="Z148" s="21" t="s">
        <v>125</v>
      </c>
      <c r="AA148" s="21" t="s">
        <v>126</v>
      </c>
      <c r="AB148" s="21" t="s">
        <v>126</v>
      </c>
      <c r="AC148" s="21" t="s">
        <v>126</v>
      </c>
      <c r="AD148" s="21">
        <v>196</v>
      </c>
      <c r="AE148" s="21">
        <v>857</v>
      </c>
      <c r="AF148" s="21">
        <v>3321</v>
      </c>
      <c r="AG148" s="21" t="s">
        <v>489</v>
      </c>
      <c r="AH148" s="22" t="s">
        <v>515</v>
      </c>
      <c r="AI148" s="21" t="s">
        <v>491</v>
      </c>
    </row>
    <row r="149" s="3" customFormat="1" ht="42.75" spans="1:35">
      <c r="A149" s="29" t="s">
        <v>162</v>
      </c>
      <c r="B149" s="21" t="s">
        <v>516</v>
      </c>
      <c r="C149" s="22" t="s">
        <v>517</v>
      </c>
      <c r="D149" s="21" t="s">
        <v>169</v>
      </c>
      <c r="E149" s="21" t="s">
        <v>518</v>
      </c>
      <c r="F149" s="21" t="s">
        <v>121</v>
      </c>
      <c r="G149" s="21" t="s">
        <v>486</v>
      </c>
      <c r="H149" s="21" t="s">
        <v>487</v>
      </c>
      <c r="I149" s="29" t="s">
        <v>488</v>
      </c>
      <c r="J149" s="21">
        <v>58.5</v>
      </c>
      <c r="K149" s="21"/>
      <c r="L149" s="21"/>
      <c r="M149" s="21"/>
      <c r="N149" s="21"/>
      <c r="O149" s="21"/>
      <c r="P149" s="21">
        <v>58.5</v>
      </c>
      <c r="Q149" s="21"/>
      <c r="R149" s="21"/>
      <c r="S149" s="21"/>
      <c r="T149" s="21"/>
      <c r="U149" s="21"/>
      <c r="V149" s="21"/>
      <c r="W149" s="21"/>
      <c r="X149" s="21" t="s">
        <v>124</v>
      </c>
      <c r="Y149" s="21" t="s">
        <v>125</v>
      </c>
      <c r="Z149" s="21" t="s">
        <v>125</v>
      </c>
      <c r="AA149" s="21" t="s">
        <v>126</v>
      </c>
      <c r="AB149" s="21" t="s">
        <v>126</v>
      </c>
      <c r="AC149" s="21" t="s">
        <v>126</v>
      </c>
      <c r="AD149" s="21">
        <v>145</v>
      </c>
      <c r="AE149" s="21">
        <v>549</v>
      </c>
      <c r="AF149" s="21">
        <v>4932</v>
      </c>
      <c r="AG149" s="21" t="s">
        <v>489</v>
      </c>
      <c r="AH149" s="22" t="s">
        <v>519</v>
      </c>
      <c r="AI149" s="21" t="s">
        <v>491</v>
      </c>
    </row>
    <row r="150" s="3" customFormat="1" ht="57" spans="1:35">
      <c r="A150" s="29" t="s">
        <v>166</v>
      </c>
      <c r="B150" s="21" t="s">
        <v>520</v>
      </c>
      <c r="C150" s="22" t="s">
        <v>521</v>
      </c>
      <c r="D150" s="21" t="s">
        <v>169</v>
      </c>
      <c r="E150" s="21" t="s">
        <v>522</v>
      </c>
      <c r="F150" s="21" t="s">
        <v>121</v>
      </c>
      <c r="G150" s="21" t="s">
        <v>486</v>
      </c>
      <c r="H150" s="21" t="s">
        <v>487</v>
      </c>
      <c r="I150" s="29" t="s">
        <v>488</v>
      </c>
      <c r="J150" s="21">
        <v>302.25</v>
      </c>
      <c r="K150" s="21"/>
      <c r="L150" s="21"/>
      <c r="M150" s="21"/>
      <c r="N150" s="21"/>
      <c r="O150" s="21"/>
      <c r="P150" s="21">
        <v>302.25</v>
      </c>
      <c r="Q150" s="21"/>
      <c r="R150" s="21"/>
      <c r="S150" s="21"/>
      <c r="T150" s="21"/>
      <c r="U150" s="21"/>
      <c r="V150" s="21"/>
      <c r="W150" s="21"/>
      <c r="X150" s="21" t="s">
        <v>124</v>
      </c>
      <c r="Y150" s="21" t="s">
        <v>125</v>
      </c>
      <c r="Z150" s="21" t="s">
        <v>125</v>
      </c>
      <c r="AA150" s="21" t="s">
        <v>126</v>
      </c>
      <c r="AB150" s="21" t="s">
        <v>126</v>
      </c>
      <c r="AC150" s="21" t="s">
        <v>126</v>
      </c>
      <c r="AD150" s="21">
        <v>111</v>
      </c>
      <c r="AE150" s="21">
        <v>451</v>
      </c>
      <c r="AF150" s="21">
        <v>3882</v>
      </c>
      <c r="AG150" s="21" t="s">
        <v>489</v>
      </c>
      <c r="AH150" s="22" t="s">
        <v>523</v>
      </c>
      <c r="AI150" s="21" t="s">
        <v>491</v>
      </c>
    </row>
    <row r="151" s="3" customFormat="1" ht="42.75" spans="1:35">
      <c r="A151" s="29" t="s">
        <v>171</v>
      </c>
      <c r="B151" s="21" t="s">
        <v>524</v>
      </c>
      <c r="C151" s="22" t="s">
        <v>525</v>
      </c>
      <c r="D151" s="21" t="s">
        <v>169</v>
      </c>
      <c r="E151" s="21" t="s">
        <v>170</v>
      </c>
      <c r="F151" s="21" t="s">
        <v>121</v>
      </c>
      <c r="G151" s="21" t="s">
        <v>486</v>
      </c>
      <c r="H151" s="21" t="s">
        <v>487</v>
      </c>
      <c r="I151" s="29" t="s">
        <v>488</v>
      </c>
      <c r="J151" s="21">
        <v>239.85</v>
      </c>
      <c r="K151" s="21"/>
      <c r="L151" s="21"/>
      <c r="M151" s="21"/>
      <c r="N151" s="21"/>
      <c r="O151" s="21"/>
      <c r="P151" s="21">
        <v>239.85</v>
      </c>
      <c r="Q151" s="21"/>
      <c r="R151" s="21"/>
      <c r="S151" s="21"/>
      <c r="T151" s="21"/>
      <c r="U151" s="21"/>
      <c r="V151" s="21"/>
      <c r="W151" s="21"/>
      <c r="X151" s="21" t="s">
        <v>124</v>
      </c>
      <c r="Y151" s="21" t="s">
        <v>125</v>
      </c>
      <c r="Z151" s="21" t="s">
        <v>125</v>
      </c>
      <c r="AA151" s="21" t="s">
        <v>126</v>
      </c>
      <c r="AB151" s="21" t="s">
        <v>126</v>
      </c>
      <c r="AC151" s="21" t="s">
        <v>126</v>
      </c>
      <c r="AD151" s="21">
        <v>102</v>
      </c>
      <c r="AE151" s="21">
        <v>432</v>
      </c>
      <c r="AF151" s="21">
        <v>4125</v>
      </c>
      <c r="AG151" s="21" t="s">
        <v>489</v>
      </c>
      <c r="AH151" s="22" t="s">
        <v>526</v>
      </c>
      <c r="AI151" s="21" t="s">
        <v>491</v>
      </c>
    </row>
    <row r="152" s="3" customFormat="1" ht="42.75" spans="1:35">
      <c r="A152" s="29" t="s">
        <v>175</v>
      </c>
      <c r="B152" s="21" t="s">
        <v>495</v>
      </c>
      <c r="C152" s="22" t="s">
        <v>527</v>
      </c>
      <c r="D152" s="21" t="s">
        <v>169</v>
      </c>
      <c r="E152" s="21" t="s">
        <v>179</v>
      </c>
      <c r="F152" s="21" t="s">
        <v>121</v>
      </c>
      <c r="G152" s="21" t="s">
        <v>486</v>
      </c>
      <c r="H152" s="21" t="s">
        <v>487</v>
      </c>
      <c r="I152" s="29" t="s">
        <v>488</v>
      </c>
      <c r="J152" s="21">
        <v>52</v>
      </c>
      <c r="K152" s="21"/>
      <c r="L152" s="21"/>
      <c r="M152" s="21"/>
      <c r="N152" s="21"/>
      <c r="O152" s="21"/>
      <c r="P152" s="21">
        <v>52</v>
      </c>
      <c r="Q152" s="21"/>
      <c r="R152" s="21"/>
      <c r="S152" s="21"/>
      <c r="T152" s="21"/>
      <c r="U152" s="21"/>
      <c r="V152" s="21"/>
      <c r="W152" s="21"/>
      <c r="X152" s="21" t="s">
        <v>124</v>
      </c>
      <c r="Y152" s="21" t="s">
        <v>125</v>
      </c>
      <c r="Z152" s="21" t="s">
        <v>125</v>
      </c>
      <c r="AA152" s="21" t="s">
        <v>126</v>
      </c>
      <c r="AB152" s="21" t="s">
        <v>126</v>
      </c>
      <c r="AC152" s="21" t="s">
        <v>126</v>
      </c>
      <c r="AD152" s="21">
        <v>63</v>
      </c>
      <c r="AE152" s="21">
        <v>369</v>
      </c>
      <c r="AF152" s="21">
        <v>4462</v>
      </c>
      <c r="AG152" s="21" t="s">
        <v>489</v>
      </c>
      <c r="AH152" s="22" t="s">
        <v>528</v>
      </c>
      <c r="AI152" s="21" t="s">
        <v>491</v>
      </c>
    </row>
    <row r="153" s="3" customFormat="1" ht="42.75" spans="1:35">
      <c r="A153" s="29" t="s">
        <v>180</v>
      </c>
      <c r="B153" s="21" t="s">
        <v>529</v>
      </c>
      <c r="C153" s="22" t="s">
        <v>530</v>
      </c>
      <c r="D153" s="21" t="s">
        <v>169</v>
      </c>
      <c r="E153" s="21" t="s">
        <v>174</v>
      </c>
      <c r="F153" s="21" t="s">
        <v>121</v>
      </c>
      <c r="G153" s="21" t="s">
        <v>486</v>
      </c>
      <c r="H153" s="21" t="s">
        <v>487</v>
      </c>
      <c r="I153" s="29" t="s">
        <v>488</v>
      </c>
      <c r="J153" s="21">
        <v>172.25</v>
      </c>
      <c r="K153" s="21"/>
      <c r="L153" s="21"/>
      <c r="M153" s="21"/>
      <c r="N153" s="21"/>
      <c r="O153" s="21"/>
      <c r="P153" s="21">
        <v>172.25</v>
      </c>
      <c r="Q153" s="21"/>
      <c r="R153" s="21"/>
      <c r="S153" s="21"/>
      <c r="T153" s="21"/>
      <c r="U153" s="21"/>
      <c r="V153" s="21"/>
      <c r="W153" s="21"/>
      <c r="X153" s="21" t="s">
        <v>124</v>
      </c>
      <c r="Y153" s="21" t="s">
        <v>125</v>
      </c>
      <c r="Z153" s="21" t="s">
        <v>125</v>
      </c>
      <c r="AA153" s="21" t="s">
        <v>126</v>
      </c>
      <c r="AB153" s="21" t="s">
        <v>126</v>
      </c>
      <c r="AC153" s="21" t="s">
        <v>126</v>
      </c>
      <c r="AD153" s="21">
        <v>39</v>
      </c>
      <c r="AE153" s="21">
        <v>132</v>
      </c>
      <c r="AF153" s="21">
        <v>3893</v>
      </c>
      <c r="AG153" s="21" t="s">
        <v>489</v>
      </c>
      <c r="AH153" s="22" t="s">
        <v>531</v>
      </c>
      <c r="AI153" s="21" t="s">
        <v>491</v>
      </c>
    </row>
    <row r="154" s="3" customFormat="1" ht="42.75" spans="1:35">
      <c r="A154" s="29" t="s">
        <v>185</v>
      </c>
      <c r="B154" s="21" t="s">
        <v>532</v>
      </c>
      <c r="C154" s="22" t="s">
        <v>533</v>
      </c>
      <c r="D154" s="21" t="s">
        <v>169</v>
      </c>
      <c r="E154" s="21" t="s">
        <v>534</v>
      </c>
      <c r="F154" s="21" t="s">
        <v>121</v>
      </c>
      <c r="G154" s="21" t="s">
        <v>486</v>
      </c>
      <c r="H154" s="21" t="s">
        <v>487</v>
      </c>
      <c r="I154" s="29" t="s">
        <v>488</v>
      </c>
      <c r="J154" s="21">
        <v>162.5</v>
      </c>
      <c r="K154" s="21"/>
      <c r="L154" s="21"/>
      <c r="M154" s="21"/>
      <c r="N154" s="21"/>
      <c r="O154" s="21"/>
      <c r="P154" s="21">
        <v>162.5</v>
      </c>
      <c r="Q154" s="21"/>
      <c r="R154" s="21"/>
      <c r="S154" s="21"/>
      <c r="T154" s="21"/>
      <c r="U154" s="21"/>
      <c r="V154" s="21"/>
      <c r="W154" s="21"/>
      <c r="X154" s="21" t="s">
        <v>124</v>
      </c>
      <c r="Y154" s="21" t="s">
        <v>125</v>
      </c>
      <c r="Z154" s="21" t="s">
        <v>125</v>
      </c>
      <c r="AA154" s="21" t="s">
        <v>126</v>
      </c>
      <c r="AB154" s="21" t="s">
        <v>126</v>
      </c>
      <c r="AC154" s="21" t="s">
        <v>126</v>
      </c>
      <c r="AD154" s="21">
        <v>130</v>
      </c>
      <c r="AE154" s="21">
        <v>557</v>
      </c>
      <c r="AF154" s="21">
        <v>3393</v>
      </c>
      <c r="AG154" s="21" t="s">
        <v>489</v>
      </c>
      <c r="AH154" s="22" t="s">
        <v>535</v>
      </c>
      <c r="AI154" s="21" t="s">
        <v>491</v>
      </c>
    </row>
    <row r="155" s="2" customFormat="1" ht="57" spans="1:35">
      <c r="A155" s="29" t="s">
        <v>190</v>
      </c>
      <c r="B155" s="23" t="s">
        <v>536</v>
      </c>
      <c r="C155" s="23" t="s">
        <v>537</v>
      </c>
      <c r="D155" s="23" t="s">
        <v>193</v>
      </c>
      <c r="E155" s="23" t="s">
        <v>257</v>
      </c>
      <c r="F155" s="23" t="s">
        <v>121</v>
      </c>
      <c r="G155" s="23" t="s">
        <v>430</v>
      </c>
      <c r="H155" s="23" t="s">
        <v>538</v>
      </c>
      <c r="I155" s="23">
        <v>5231540</v>
      </c>
      <c r="J155" s="23">
        <v>32.8</v>
      </c>
      <c r="K155" s="23"/>
      <c r="L155" s="23"/>
      <c r="M155" s="23"/>
      <c r="N155" s="23"/>
      <c r="O155" s="23"/>
      <c r="P155" s="23">
        <v>32.8</v>
      </c>
      <c r="Q155" s="23"/>
      <c r="R155" s="23"/>
      <c r="S155" s="23"/>
      <c r="T155" s="23"/>
      <c r="U155" s="23"/>
      <c r="V155" s="23"/>
      <c r="W155" s="23"/>
      <c r="X155" s="23" t="s">
        <v>124</v>
      </c>
      <c r="Y155" s="23" t="s">
        <v>125</v>
      </c>
      <c r="Z155" s="23" t="s">
        <v>125</v>
      </c>
      <c r="AA155" s="23" t="s">
        <v>126</v>
      </c>
      <c r="AB155" s="23" t="s">
        <v>126</v>
      </c>
      <c r="AC155" s="23" t="s">
        <v>126</v>
      </c>
      <c r="AD155" s="23">
        <v>73</v>
      </c>
      <c r="AE155" s="23">
        <v>262</v>
      </c>
      <c r="AF155" s="23">
        <v>2072</v>
      </c>
      <c r="AG155" s="23" t="s">
        <v>539</v>
      </c>
      <c r="AH155" s="23" t="s">
        <v>540</v>
      </c>
      <c r="AI155" s="41" t="s">
        <v>541</v>
      </c>
    </row>
    <row r="156" s="2" customFormat="1" ht="57" spans="1:35">
      <c r="A156" s="29" t="s">
        <v>195</v>
      </c>
      <c r="B156" s="23" t="s">
        <v>542</v>
      </c>
      <c r="C156" s="23" t="s">
        <v>543</v>
      </c>
      <c r="D156" s="23" t="s">
        <v>183</v>
      </c>
      <c r="E156" s="23" t="s">
        <v>544</v>
      </c>
      <c r="F156" s="23" t="s">
        <v>121</v>
      </c>
      <c r="G156" s="23" t="s">
        <v>183</v>
      </c>
      <c r="H156" s="23" t="s">
        <v>545</v>
      </c>
      <c r="I156" s="23">
        <v>5354340</v>
      </c>
      <c r="J156" s="23">
        <v>68</v>
      </c>
      <c r="K156" s="23"/>
      <c r="L156" s="23"/>
      <c r="M156" s="23"/>
      <c r="N156" s="23"/>
      <c r="O156" s="23"/>
      <c r="P156" s="23">
        <v>68</v>
      </c>
      <c r="Q156" s="23"/>
      <c r="R156" s="23"/>
      <c r="S156" s="23"/>
      <c r="T156" s="23"/>
      <c r="U156" s="23"/>
      <c r="V156" s="23"/>
      <c r="W156" s="23"/>
      <c r="X156" s="23" t="s">
        <v>124</v>
      </c>
      <c r="Y156" s="23" t="s">
        <v>125</v>
      </c>
      <c r="Z156" s="23" t="s">
        <v>125</v>
      </c>
      <c r="AA156" s="23" t="s">
        <v>126</v>
      </c>
      <c r="AB156" s="23" t="s">
        <v>126</v>
      </c>
      <c r="AC156" s="23" t="s">
        <v>126</v>
      </c>
      <c r="AD156" s="23">
        <v>209</v>
      </c>
      <c r="AE156" s="23">
        <v>827</v>
      </c>
      <c r="AF156" s="23">
        <v>2488</v>
      </c>
      <c r="AG156" s="23" t="s">
        <v>539</v>
      </c>
      <c r="AH156" s="23" t="s">
        <v>546</v>
      </c>
      <c r="AI156" s="41" t="s">
        <v>541</v>
      </c>
    </row>
    <row r="157" s="2" customFormat="1" ht="57" spans="1:35">
      <c r="A157" s="29" t="s">
        <v>199</v>
      </c>
      <c r="B157" s="23" t="s">
        <v>547</v>
      </c>
      <c r="C157" s="23" t="s">
        <v>548</v>
      </c>
      <c r="D157" s="23" t="s">
        <v>119</v>
      </c>
      <c r="E157" s="23" t="s">
        <v>148</v>
      </c>
      <c r="F157" s="23" t="s">
        <v>121</v>
      </c>
      <c r="G157" s="23" t="s">
        <v>119</v>
      </c>
      <c r="H157" s="23" t="s">
        <v>549</v>
      </c>
      <c r="I157" s="23">
        <v>5451034</v>
      </c>
      <c r="J157" s="23">
        <v>3</v>
      </c>
      <c r="K157" s="23"/>
      <c r="L157" s="23"/>
      <c r="M157" s="23"/>
      <c r="N157" s="23"/>
      <c r="O157" s="23"/>
      <c r="P157" s="23">
        <v>3</v>
      </c>
      <c r="Q157" s="23"/>
      <c r="R157" s="23"/>
      <c r="S157" s="23"/>
      <c r="T157" s="23"/>
      <c r="U157" s="23"/>
      <c r="V157" s="23"/>
      <c r="W157" s="23"/>
      <c r="X157" s="23" t="s">
        <v>124</v>
      </c>
      <c r="Y157" s="23" t="s">
        <v>125</v>
      </c>
      <c r="Z157" s="23" t="s">
        <v>125</v>
      </c>
      <c r="AA157" s="23" t="s">
        <v>126</v>
      </c>
      <c r="AB157" s="23" t="s">
        <v>126</v>
      </c>
      <c r="AC157" s="23" t="s">
        <v>126</v>
      </c>
      <c r="AD157" s="23">
        <v>4</v>
      </c>
      <c r="AE157" s="23">
        <v>13</v>
      </c>
      <c r="AF157" s="23">
        <v>370</v>
      </c>
      <c r="AG157" s="28" t="s">
        <v>550</v>
      </c>
      <c r="AH157" s="28" t="s">
        <v>550</v>
      </c>
      <c r="AI157" s="41" t="s">
        <v>541</v>
      </c>
    </row>
    <row r="158" s="2" customFormat="1" spans="1:35">
      <c r="A158" s="13" t="s">
        <v>63</v>
      </c>
      <c r="B158" s="19">
        <v>0</v>
      </c>
      <c r="C158" s="18"/>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8"/>
      <c r="AI158" s="19"/>
    </row>
    <row r="159" s="2" customFormat="1" spans="1:35">
      <c r="A159" s="13" t="s">
        <v>64</v>
      </c>
      <c r="B159" s="19">
        <v>0</v>
      </c>
      <c r="C159" s="18"/>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8"/>
      <c r="AI159" s="19"/>
    </row>
    <row r="160" s="2" customFormat="1" ht="28.5" spans="1:35">
      <c r="A160" s="13" t="s">
        <v>65</v>
      </c>
      <c r="B160" s="19">
        <v>0</v>
      </c>
      <c r="C160" s="18"/>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8"/>
      <c r="AI160" s="19"/>
    </row>
    <row r="161" s="2" customFormat="1" spans="1:35">
      <c r="A161" s="13" t="s">
        <v>66</v>
      </c>
      <c r="B161" s="19">
        <v>60</v>
      </c>
      <c r="C161" s="18"/>
      <c r="D161" s="19"/>
      <c r="E161" s="19"/>
      <c r="F161" s="19"/>
      <c r="G161" s="19"/>
      <c r="H161" s="19"/>
      <c r="I161" s="19"/>
      <c r="J161" s="19">
        <f>SUM(J162:J221)</f>
        <v>3641.04</v>
      </c>
      <c r="K161" s="19">
        <f t="shared" ref="K161:W161" si="39">SUM(K162:K221)</f>
        <v>3582.54</v>
      </c>
      <c r="L161" s="19">
        <f t="shared" si="39"/>
        <v>3582.54</v>
      </c>
      <c r="M161" s="19">
        <f t="shared" si="39"/>
        <v>0</v>
      </c>
      <c r="N161" s="19">
        <f t="shared" si="39"/>
        <v>0</v>
      </c>
      <c r="O161" s="19">
        <f t="shared" si="39"/>
        <v>0</v>
      </c>
      <c r="P161" s="19">
        <f t="shared" si="39"/>
        <v>58.5</v>
      </c>
      <c r="Q161" s="19">
        <f t="shared" si="39"/>
        <v>0</v>
      </c>
      <c r="R161" s="19">
        <f t="shared" si="39"/>
        <v>0</v>
      </c>
      <c r="S161" s="19">
        <f t="shared" si="39"/>
        <v>0</v>
      </c>
      <c r="T161" s="19">
        <f t="shared" si="39"/>
        <v>0</v>
      </c>
      <c r="U161" s="19">
        <f t="shared" si="39"/>
        <v>0</v>
      </c>
      <c r="V161" s="19">
        <f t="shared" si="39"/>
        <v>0</v>
      </c>
      <c r="W161" s="19">
        <f t="shared" si="39"/>
        <v>0</v>
      </c>
      <c r="X161" s="19"/>
      <c r="Y161" s="19"/>
      <c r="Z161" s="19"/>
      <c r="AA161" s="19"/>
      <c r="AB161" s="19"/>
      <c r="AC161" s="19"/>
      <c r="AD161" s="19"/>
      <c r="AE161" s="19"/>
      <c r="AF161" s="19"/>
      <c r="AG161" s="19"/>
      <c r="AH161" s="18"/>
      <c r="AI161" s="19"/>
    </row>
    <row r="162" s="3" customFormat="1" ht="42.75" spans="1:35">
      <c r="A162" s="29" t="s">
        <v>116</v>
      </c>
      <c r="B162" s="21" t="s">
        <v>551</v>
      </c>
      <c r="C162" s="22" t="s">
        <v>552</v>
      </c>
      <c r="D162" s="21" t="s">
        <v>430</v>
      </c>
      <c r="E162" s="21" t="s">
        <v>194</v>
      </c>
      <c r="F162" s="21" t="s">
        <v>121</v>
      </c>
      <c r="G162" s="21" t="s">
        <v>553</v>
      </c>
      <c r="H162" s="21" t="s">
        <v>487</v>
      </c>
      <c r="I162" s="29" t="s">
        <v>488</v>
      </c>
      <c r="J162" s="21">
        <v>22.75</v>
      </c>
      <c r="K162" s="21"/>
      <c r="L162" s="21"/>
      <c r="M162" s="21"/>
      <c r="N162" s="21"/>
      <c r="O162" s="21"/>
      <c r="P162" s="21">
        <v>22.75</v>
      </c>
      <c r="Q162" s="21"/>
      <c r="R162" s="21"/>
      <c r="S162" s="21"/>
      <c r="T162" s="21"/>
      <c r="U162" s="21"/>
      <c r="V162" s="21"/>
      <c r="W162" s="21"/>
      <c r="X162" s="21" t="s">
        <v>124</v>
      </c>
      <c r="Y162" s="21" t="s">
        <v>125</v>
      </c>
      <c r="Z162" s="21" t="s">
        <v>125</v>
      </c>
      <c r="AA162" s="21" t="s">
        <v>126</v>
      </c>
      <c r="AB162" s="21" t="s">
        <v>126</v>
      </c>
      <c r="AC162" s="21" t="s">
        <v>126</v>
      </c>
      <c r="AD162" s="21">
        <v>226</v>
      </c>
      <c r="AE162" s="21">
        <v>931</v>
      </c>
      <c r="AF162" s="21">
        <v>4247</v>
      </c>
      <c r="AG162" s="21" t="s">
        <v>554</v>
      </c>
      <c r="AH162" s="22" t="s">
        <v>555</v>
      </c>
      <c r="AI162" s="21" t="s">
        <v>491</v>
      </c>
    </row>
    <row r="163" s="3" customFormat="1" ht="42.75" spans="1:35">
      <c r="A163" s="29" t="s">
        <v>130</v>
      </c>
      <c r="B163" s="21" t="s">
        <v>556</v>
      </c>
      <c r="C163" s="22" t="s">
        <v>557</v>
      </c>
      <c r="D163" s="21" t="s">
        <v>206</v>
      </c>
      <c r="E163" s="21" t="s">
        <v>215</v>
      </c>
      <c r="F163" s="21" t="s">
        <v>121</v>
      </c>
      <c r="G163" s="21" t="s">
        <v>553</v>
      </c>
      <c r="H163" s="21" t="s">
        <v>487</v>
      </c>
      <c r="I163" s="29" t="s">
        <v>488</v>
      </c>
      <c r="J163" s="21">
        <v>35.75</v>
      </c>
      <c r="K163" s="21"/>
      <c r="L163" s="21"/>
      <c r="M163" s="21"/>
      <c r="N163" s="21"/>
      <c r="O163" s="21"/>
      <c r="P163" s="21">
        <v>35.75</v>
      </c>
      <c r="Q163" s="21"/>
      <c r="R163" s="21"/>
      <c r="S163" s="21"/>
      <c r="T163" s="21"/>
      <c r="U163" s="21"/>
      <c r="V163" s="21"/>
      <c r="W163" s="21"/>
      <c r="X163" s="21" t="s">
        <v>124</v>
      </c>
      <c r="Y163" s="21" t="s">
        <v>125</v>
      </c>
      <c r="Z163" s="21" t="s">
        <v>125</v>
      </c>
      <c r="AA163" s="21" t="s">
        <v>126</v>
      </c>
      <c r="AB163" s="21" t="s">
        <v>126</v>
      </c>
      <c r="AC163" s="21" t="s">
        <v>126</v>
      </c>
      <c r="AD163" s="21">
        <v>268</v>
      </c>
      <c r="AE163" s="21">
        <v>951</v>
      </c>
      <c r="AF163" s="21">
        <v>2113</v>
      </c>
      <c r="AG163" s="21" t="s">
        <v>554</v>
      </c>
      <c r="AH163" s="22" t="s">
        <v>558</v>
      </c>
      <c r="AI163" s="21" t="s">
        <v>491</v>
      </c>
    </row>
    <row r="164" s="2" customFormat="1" ht="85.5" spans="1:35">
      <c r="A164" s="29" t="s">
        <v>133</v>
      </c>
      <c r="B164" s="23" t="s">
        <v>559</v>
      </c>
      <c r="C164" s="23" t="s">
        <v>560</v>
      </c>
      <c r="D164" s="23" t="s">
        <v>430</v>
      </c>
      <c r="E164" s="23" t="s">
        <v>561</v>
      </c>
      <c r="F164" s="23" t="s">
        <v>121</v>
      </c>
      <c r="G164" s="23" t="s">
        <v>562</v>
      </c>
      <c r="H164" s="23" t="s">
        <v>538</v>
      </c>
      <c r="I164" s="23">
        <v>5231540</v>
      </c>
      <c r="J164" s="23">
        <v>50</v>
      </c>
      <c r="K164" s="23">
        <v>50</v>
      </c>
      <c r="L164" s="23">
        <v>50</v>
      </c>
      <c r="M164" s="23"/>
      <c r="N164" s="23"/>
      <c r="O164" s="23"/>
      <c r="P164" s="23"/>
      <c r="Q164" s="23"/>
      <c r="R164" s="23"/>
      <c r="S164" s="23"/>
      <c r="T164" s="23"/>
      <c r="U164" s="23"/>
      <c r="V164" s="23"/>
      <c r="W164" s="23"/>
      <c r="X164" s="23" t="s">
        <v>124</v>
      </c>
      <c r="Y164" s="23" t="s">
        <v>125</v>
      </c>
      <c r="Z164" s="23" t="s">
        <v>125</v>
      </c>
      <c r="AA164" s="23" t="s">
        <v>125</v>
      </c>
      <c r="AB164" s="23" t="s">
        <v>126</v>
      </c>
      <c r="AC164" s="23" t="s">
        <v>126</v>
      </c>
      <c r="AD164" s="23">
        <v>132</v>
      </c>
      <c r="AE164" s="23">
        <v>523</v>
      </c>
      <c r="AF164" s="23">
        <v>2103</v>
      </c>
      <c r="AG164" s="23" t="s">
        <v>563</v>
      </c>
      <c r="AH164" s="23" t="s">
        <v>564</v>
      </c>
      <c r="AI164" s="41" t="s">
        <v>541</v>
      </c>
    </row>
    <row r="165" s="2" customFormat="1" ht="71.25" spans="1:35">
      <c r="A165" s="29" t="s">
        <v>137</v>
      </c>
      <c r="B165" s="23" t="s">
        <v>565</v>
      </c>
      <c r="C165" s="23" t="s">
        <v>566</v>
      </c>
      <c r="D165" s="23" t="s">
        <v>430</v>
      </c>
      <c r="E165" s="23" t="s">
        <v>567</v>
      </c>
      <c r="F165" s="23" t="s">
        <v>121</v>
      </c>
      <c r="G165" s="23" t="s">
        <v>562</v>
      </c>
      <c r="H165" s="23" t="s">
        <v>538</v>
      </c>
      <c r="I165" s="23">
        <v>5231540</v>
      </c>
      <c r="J165" s="23">
        <v>28</v>
      </c>
      <c r="K165" s="23">
        <v>28</v>
      </c>
      <c r="L165" s="23">
        <v>28</v>
      </c>
      <c r="M165" s="23"/>
      <c r="N165" s="23"/>
      <c r="O165" s="23"/>
      <c r="P165" s="23"/>
      <c r="Q165" s="23"/>
      <c r="R165" s="23"/>
      <c r="S165" s="23"/>
      <c r="T165" s="23"/>
      <c r="U165" s="23"/>
      <c r="V165" s="23"/>
      <c r="W165" s="23"/>
      <c r="X165" s="23" t="s">
        <v>124</v>
      </c>
      <c r="Y165" s="23" t="s">
        <v>125</v>
      </c>
      <c r="Z165" s="23" t="s">
        <v>125</v>
      </c>
      <c r="AA165" s="23" t="s">
        <v>125</v>
      </c>
      <c r="AB165" s="23" t="s">
        <v>126</v>
      </c>
      <c r="AC165" s="23" t="s">
        <v>126</v>
      </c>
      <c r="AD165" s="23">
        <v>43</v>
      </c>
      <c r="AE165" s="23">
        <v>151</v>
      </c>
      <c r="AF165" s="23">
        <v>684</v>
      </c>
      <c r="AG165" s="23" t="s">
        <v>568</v>
      </c>
      <c r="AH165" s="23" t="s">
        <v>568</v>
      </c>
      <c r="AI165" s="41" t="s">
        <v>541</v>
      </c>
    </row>
    <row r="166" s="2" customFormat="1" ht="71.25" spans="1:35">
      <c r="A166" s="29" t="s">
        <v>141</v>
      </c>
      <c r="B166" s="23" t="s">
        <v>569</v>
      </c>
      <c r="C166" s="23" t="s">
        <v>570</v>
      </c>
      <c r="D166" s="23" t="s">
        <v>193</v>
      </c>
      <c r="E166" s="23" t="s">
        <v>202</v>
      </c>
      <c r="F166" s="23" t="s">
        <v>121</v>
      </c>
      <c r="G166" s="23" t="s">
        <v>562</v>
      </c>
      <c r="H166" s="23" t="s">
        <v>538</v>
      </c>
      <c r="I166" s="23">
        <v>5231540</v>
      </c>
      <c r="J166" s="23">
        <v>143</v>
      </c>
      <c r="K166" s="23">
        <v>143</v>
      </c>
      <c r="L166" s="23">
        <v>143</v>
      </c>
      <c r="M166" s="23"/>
      <c r="N166" s="23"/>
      <c r="O166" s="23"/>
      <c r="P166" s="23"/>
      <c r="Q166" s="23"/>
      <c r="R166" s="23"/>
      <c r="S166" s="23"/>
      <c r="T166" s="23"/>
      <c r="U166" s="23"/>
      <c r="V166" s="23"/>
      <c r="W166" s="23"/>
      <c r="X166" s="23" t="s">
        <v>124</v>
      </c>
      <c r="Y166" s="23" t="s">
        <v>125</v>
      </c>
      <c r="Z166" s="23" t="s">
        <v>125</v>
      </c>
      <c r="AA166" s="23" t="s">
        <v>125</v>
      </c>
      <c r="AB166" s="23" t="s">
        <v>125</v>
      </c>
      <c r="AC166" s="23" t="s">
        <v>126</v>
      </c>
      <c r="AD166" s="23">
        <v>136</v>
      </c>
      <c r="AE166" s="23">
        <v>533</v>
      </c>
      <c r="AF166" s="23">
        <v>3804</v>
      </c>
      <c r="AG166" s="23" t="s">
        <v>571</v>
      </c>
      <c r="AH166" s="23" t="s">
        <v>571</v>
      </c>
      <c r="AI166" s="41" t="s">
        <v>541</v>
      </c>
    </row>
    <row r="167" s="2" customFormat="1" ht="185.25" spans="1:35">
      <c r="A167" s="29" t="s">
        <v>145</v>
      </c>
      <c r="B167" s="23" t="s">
        <v>572</v>
      </c>
      <c r="C167" s="23" t="s">
        <v>573</v>
      </c>
      <c r="D167" s="23" t="s">
        <v>193</v>
      </c>
      <c r="E167" s="23" t="s">
        <v>194</v>
      </c>
      <c r="F167" s="23" t="s">
        <v>121</v>
      </c>
      <c r="G167" s="23" t="s">
        <v>562</v>
      </c>
      <c r="H167" s="23" t="s">
        <v>538</v>
      </c>
      <c r="I167" s="23">
        <v>5231540</v>
      </c>
      <c r="J167" s="23">
        <v>276</v>
      </c>
      <c r="K167" s="23">
        <v>276</v>
      </c>
      <c r="L167" s="23">
        <v>276</v>
      </c>
      <c r="M167" s="23"/>
      <c r="N167" s="23"/>
      <c r="O167" s="23"/>
      <c r="P167" s="23"/>
      <c r="Q167" s="23"/>
      <c r="R167" s="23"/>
      <c r="S167" s="23"/>
      <c r="T167" s="23"/>
      <c r="U167" s="23"/>
      <c r="V167" s="23"/>
      <c r="W167" s="23"/>
      <c r="X167" s="23" t="s">
        <v>124</v>
      </c>
      <c r="Y167" s="23" t="s">
        <v>125</v>
      </c>
      <c r="Z167" s="23" t="s">
        <v>125</v>
      </c>
      <c r="AA167" s="23" t="s">
        <v>125</v>
      </c>
      <c r="AB167" s="23" t="s">
        <v>125</v>
      </c>
      <c r="AC167" s="23" t="s">
        <v>126</v>
      </c>
      <c r="AD167" s="23">
        <v>152</v>
      </c>
      <c r="AE167" s="23">
        <v>583</v>
      </c>
      <c r="AF167" s="23">
        <v>4247</v>
      </c>
      <c r="AG167" s="23" t="s">
        <v>574</v>
      </c>
      <c r="AH167" s="23" t="s">
        <v>575</v>
      </c>
      <c r="AI167" s="41" t="s">
        <v>541</v>
      </c>
    </row>
    <row r="168" s="2" customFormat="1" ht="57" spans="1:35">
      <c r="A168" s="29" t="s">
        <v>149</v>
      </c>
      <c r="B168" s="23" t="s">
        <v>576</v>
      </c>
      <c r="C168" s="23" t="s">
        <v>577</v>
      </c>
      <c r="D168" s="23" t="s">
        <v>193</v>
      </c>
      <c r="E168" s="23" t="s">
        <v>257</v>
      </c>
      <c r="F168" s="23" t="s">
        <v>121</v>
      </c>
      <c r="G168" s="23" t="s">
        <v>562</v>
      </c>
      <c r="H168" s="23" t="s">
        <v>538</v>
      </c>
      <c r="I168" s="23">
        <v>5231540</v>
      </c>
      <c r="J168" s="23">
        <v>53</v>
      </c>
      <c r="K168" s="23">
        <v>53</v>
      </c>
      <c r="L168" s="23">
        <v>53</v>
      </c>
      <c r="M168" s="23"/>
      <c r="N168" s="23"/>
      <c r="O168" s="23"/>
      <c r="P168" s="23"/>
      <c r="Q168" s="23"/>
      <c r="R168" s="23"/>
      <c r="S168" s="23"/>
      <c r="T168" s="23"/>
      <c r="U168" s="23"/>
      <c r="V168" s="23"/>
      <c r="W168" s="23"/>
      <c r="X168" s="23" t="s">
        <v>124</v>
      </c>
      <c r="Y168" s="23" t="s">
        <v>125</v>
      </c>
      <c r="Z168" s="23" t="s">
        <v>125</v>
      </c>
      <c r="AA168" s="23" t="s">
        <v>126</v>
      </c>
      <c r="AB168" s="23" t="s">
        <v>126</v>
      </c>
      <c r="AC168" s="23" t="s">
        <v>126</v>
      </c>
      <c r="AD168" s="23">
        <v>73</v>
      </c>
      <c r="AE168" s="23">
        <v>262</v>
      </c>
      <c r="AF168" s="23">
        <v>2042</v>
      </c>
      <c r="AG168" s="23" t="s">
        <v>539</v>
      </c>
      <c r="AH168" s="23" t="s">
        <v>578</v>
      </c>
      <c r="AI168" s="41" t="s">
        <v>541</v>
      </c>
    </row>
    <row r="169" s="2" customFormat="1" ht="57" spans="1:35">
      <c r="A169" s="29" t="s">
        <v>152</v>
      </c>
      <c r="B169" s="23" t="s">
        <v>579</v>
      </c>
      <c r="C169" s="23" t="s">
        <v>580</v>
      </c>
      <c r="D169" s="23" t="s">
        <v>430</v>
      </c>
      <c r="E169" s="23" t="s">
        <v>581</v>
      </c>
      <c r="F169" s="23" t="s">
        <v>121</v>
      </c>
      <c r="G169" s="23" t="s">
        <v>562</v>
      </c>
      <c r="H169" s="23" t="s">
        <v>538</v>
      </c>
      <c r="I169" s="23">
        <v>5231540</v>
      </c>
      <c r="J169" s="23">
        <v>120.4</v>
      </c>
      <c r="K169" s="23">
        <v>120.4</v>
      </c>
      <c r="L169" s="23">
        <v>120.4</v>
      </c>
      <c r="M169" s="23"/>
      <c r="N169" s="23"/>
      <c r="O169" s="23"/>
      <c r="P169" s="23"/>
      <c r="Q169" s="23"/>
      <c r="R169" s="23"/>
      <c r="S169" s="23"/>
      <c r="T169" s="23"/>
      <c r="U169" s="23"/>
      <c r="V169" s="23"/>
      <c r="W169" s="23"/>
      <c r="X169" s="23" t="s">
        <v>124</v>
      </c>
      <c r="Y169" s="23" t="s">
        <v>125</v>
      </c>
      <c r="Z169" s="23" t="s">
        <v>125</v>
      </c>
      <c r="AA169" s="23" t="s">
        <v>126</v>
      </c>
      <c r="AB169" s="23" t="s">
        <v>126</v>
      </c>
      <c r="AC169" s="23" t="s">
        <v>126</v>
      </c>
      <c r="AD169" s="23">
        <v>118</v>
      </c>
      <c r="AE169" s="23">
        <v>412</v>
      </c>
      <c r="AF169" s="23">
        <v>2462</v>
      </c>
      <c r="AG169" s="23" t="s">
        <v>539</v>
      </c>
      <c r="AH169" s="23" t="s">
        <v>582</v>
      </c>
      <c r="AI169" s="41" t="s">
        <v>541</v>
      </c>
    </row>
    <row r="170" s="2" customFormat="1" ht="57" spans="1:35">
      <c r="A170" s="29" t="s">
        <v>158</v>
      </c>
      <c r="B170" s="23" t="s">
        <v>583</v>
      </c>
      <c r="C170" s="23" t="s">
        <v>584</v>
      </c>
      <c r="D170" s="23" t="s">
        <v>193</v>
      </c>
      <c r="E170" s="23" t="s">
        <v>198</v>
      </c>
      <c r="F170" s="23">
        <v>2020</v>
      </c>
      <c r="G170" s="23" t="s">
        <v>562</v>
      </c>
      <c r="H170" s="23" t="s">
        <v>538</v>
      </c>
      <c r="I170" s="23">
        <v>5231540</v>
      </c>
      <c r="J170" s="23">
        <v>133</v>
      </c>
      <c r="K170" s="23">
        <v>133</v>
      </c>
      <c r="L170" s="23">
        <v>133</v>
      </c>
      <c r="M170" s="23"/>
      <c r="N170" s="23"/>
      <c r="O170" s="23"/>
      <c r="P170" s="23"/>
      <c r="Q170" s="23"/>
      <c r="R170" s="23"/>
      <c r="S170" s="23"/>
      <c r="T170" s="23"/>
      <c r="U170" s="23"/>
      <c r="V170" s="23"/>
      <c r="W170" s="23"/>
      <c r="X170" s="23" t="s">
        <v>124</v>
      </c>
      <c r="Y170" s="23" t="s">
        <v>125</v>
      </c>
      <c r="Z170" s="23" t="s">
        <v>125</v>
      </c>
      <c r="AA170" s="23" t="s">
        <v>126</v>
      </c>
      <c r="AB170" s="23" t="s">
        <v>126</v>
      </c>
      <c r="AC170" s="23" t="s">
        <v>126</v>
      </c>
      <c r="AD170" s="23">
        <v>87</v>
      </c>
      <c r="AE170" s="23">
        <v>302</v>
      </c>
      <c r="AF170" s="23">
        <v>2351</v>
      </c>
      <c r="AG170" s="23" t="s">
        <v>539</v>
      </c>
      <c r="AH170" s="23" t="s">
        <v>585</v>
      </c>
      <c r="AI170" s="41" t="s">
        <v>541</v>
      </c>
    </row>
    <row r="171" s="2" customFormat="1" ht="57" spans="1:35">
      <c r="A171" s="29" t="s">
        <v>162</v>
      </c>
      <c r="B171" s="23" t="s">
        <v>586</v>
      </c>
      <c r="C171" s="23" t="s">
        <v>587</v>
      </c>
      <c r="D171" s="23" t="s">
        <v>193</v>
      </c>
      <c r="E171" s="23" t="s">
        <v>588</v>
      </c>
      <c r="F171" s="23">
        <v>2020</v>
      </c>
      <c r="G171" s="23" t="s">
        <v>562</v>
      </c>
      <c r="H171" s="23" t="s">
        <v>538</v>
      </c>
      <c r="I171" s="23">
        <v>5231540</v>
      </c>
      <c r="J171" s="23">
        <v>36.73</v>
      </c>
      <c r="K171" s="23">
        <v>36.73</v>
      </c>
      <c r="L171" s="23">
        <v>36.73</v>
      </c>
      <c r="M171" s="23"/>
      <c r="N171" s="23"/>
      <c r="O171" s="23"/>
      <c r="P171" s="23"/>
      <c r="Q171" s="23"/>
      <c r="R171" s="23"/>
      <c r="S171" s="23"/>
      <c r="T171" s="23"/>
      <c r="U171" s="23"/>
      <c r="V171" s="23"/>
      <c r="W171" s="23"/>
      <c r="X171" s="23" t="s">
        <v>124</v>
      </c>
      <c r="Y171" s="23" t="s">
        <v>125</v>
      </c>
      <c r="Z171" s="23" t="s">
        <v>125</v>
      </c>
      <c r="AA171" s="23" t="s">
        <v>126</v>
      </c>
      <c r="AB171" s="23" t="s">
        <v>126</v>
      </c>
      <c r="AC171" s="23" t="s">
        <v>126</v>
      </c>
      <c r="AD171" s="23">
        <v>72</v>
      </c>
      <c r="AE171" s="23">
        <v>273</v>
      </c>
      <c r="AF171" s="23">
        <v>1862</v>
      </c>
      <c r="AG171" s="23" t="s">
        <v>539</v>
      </c>
      <c r="AH171" s="23" t="s">
        <v>589</v>
      </c>
      <c r="AI171" s="41" t="s">
        <v>541</v>
      </c>
    </row>
    <row r="172" s="2" customFormat="1" ht="42.75" spans="1:35">
      <c r="A172" s="29" t="s">
        <v>166</v>
      </c>
      <c r="B172" s="23" t="s">
        <v>590</v>
      </c>
      <c r="C172" s="23" t="s">
        <v>591</v>
      </c>
      <c r="D172" s="23" t="s">
        <v>193</v>
      </c>
      <c r="E172" s="23" t="s">
        <v>592</v>
      </c>
      <c r="F172" s="23" t="s">
        <v>121</v>
      </c>
      <c r="G172" s="23" t="s">
        <v>562</v>
      </c>
      <c r="H172" s="23" t="s">
        <v>538</v>
      </c>
      <c r="I172" s="23">
        <v>5231540</v>
      </c>
      <c r="J172" s="23">
        <v>190</v>
      </c>
      <c r="K172" s="23">
        <v>190</v>
      </c>
      <c r="L172" s="23">
        <v>190</v>
      </c>
      <c r="M172" s="23"/>
      <c r="N172" s="23"/>
      <c r="O172" s="23"/>
      <c r="P172" s="23"/>
      <c r="Q172" s="23"/>
      <c r="R172" s="23"/>
      <c r="S172" s="23"/>
      <c r="T172" s="23"/>
      <c r="U172" s="23"/>
      <c r="V172" s="23"/>
      <c r="W172" s="23"/>
      <c r="X172" s="23" t="s">
        <v>124</v>
      </c>
      <c r="Y172" s="23" t="s">
        <v>125</v>
      </c>
      <c r="Z172" s="23" t="s">
        <v>125</v>
      </c>
      <c r="AA172" s="23" t="s">
        <v>126</v>
      </c>
      <c r="AB172" s="23" t="s">
        <v>126</v>
      </c>
      <c r="AC172" s="23" t="s">
        <v>126</v>
      </c>
      <c r="AD172" s="23">
        <v>135</v>
      </c>
      <c r="AE172" s="23">
        <v>455</v>
      </c>
      <c r="AF172" s="23">
        <v>3290</v>
      </c>
      <c r="AG172" s="23" t="s">
        <v>593</v>
      </c>
      <c r="AH172" s="23" t="s">
        <v>594</v>
      </c>
      <c r="AI172" s="41" t="s">
        <v>541</v>
      </c>
    </row>
    <row r="173" s="2" customFormat="1" ht="71.25" spans="1:35">
      <c r="A173" s="29" t="s">
        <v>171</v>
      </c>
      <c r="B173" s="23" t="s">
        <v>595</v>
      </c>
      <c r="C173" s="23" t="s">
        <v>596</v>
      </c>
      <c r="D173" s="23" t="s">
        <v>430</v>
      </c>
      <c r="E173" s="23" t="s">
        <v>431</v>
      </c>
      <c r="F173" s="23" t="s">
        <v>121</v>
      </c>
      <c r="G173" s="23" t="s">
        <v>562</v>
      </c>
      <c r="H173" s="23" t="s">
        <v>538</v>
      </c>
      <c r="I173" s="23">
        <v>5231540</v>
      </c>
      <c r="J173" s="23">
        <v>104</v>
      </c>
      <c r="K173" s="23">
        <v>104</v>
      </c>
      <c r="L173" s="23">
        <v>104</v>
      </c>
      <c r="M173" s="23"/>
      <c r="N173" s="23"/>
      <c r="O173" s="23"/>
      <c r="P173" s="23"/>
      <c r="Q173" s="23"/>
      <c r="R173" s="23"/>
      <c r="S173" s="23"/>
      <c r="T173" s="23"/>
      <c r="U173" s="23"/>
      <c r="V173" s="23"/>
      <c r="W173" s="23"/>
      <c r="X173" s="23" t="s">
        <v>124</v>
      </c>
      <c r="Y173" s="23" t="s">
        <v>125</v>
      </c>
      <c r="Z173" s="23" t="s">
        <v>125</v>
      </c>
      <c r="AA173" s="23" t="s">
        <v>126</v>
      </c>
      <c r="AB173" s="23" t="s">
        <v>126</v>
      </c>
      <c r="AC173" s="23" t="s">
        <v>126</v>
      </c>
      <c r="AD173" s="23">
        <v>97</v>
      </c>
      <c r="AE173" s="23">
        <v>485</v>
      </c>
      <c r="AF173" s="23">
        <v>3500</v>
      </c>
      <c r="AG173" s="23" t="s">
        <v>597</v>
      </c>
      <c r="AH173" s="23" t="s">
        <v>598</v>
      </c>
      <c r="AI173" s="41" t="s">
        <v>541</v>
      </c>
    </row>
    <row r="174" s="2" customFormat="1" ht="42.75" spans="1:35">
      <c r="A174" s="29" t="s">
        <v>175</v>
      </c>
      <c r="B174" s="23" t="s">
        <v>599</v>
      </c>
      <c r="C174" s="23" t="s">
        <v>600</v>
      </c>
      <c r="D174" s="23" t="s">
        <v>169</v>
      </c>
      <c r="E174" s="23" t="s">
        <v>179</v>
      </c>
      <c r="F174" s="23" t="s">
        <v>121</v>
      </c>
      <c r="G174" s="23" t="s">
        <v>169</v>
      </c>
      <c r="H174" s="23" t="s">
        <v>601</v>
      </c>
      <c r="I174" s="23">
        <v>5335097</v>
      </c>
      <c r="J174" s="36">
        <v>58</v>
      </c>
      <c r="K174" s="36">
        <v>58</v>
      </c>
      <c r="L174" s="36">
        <v>58</v>
      </c>
      <c r="M174" s="23"/>
      <c r="N174" s="23"/>
      <c r="O174" s="23"/>
      <c r="P174" s="23"/>
      <c r="Q174" s="23"/>
      <c r="R174" s="23"/>
      <c r="S174" s="23"/>
      <c r="T174" s="23"/>
      <c r="U174" s="23"/>
      <c r="V174" s="23"/>
      <c r="W174" s="23"/>
      <c r="X174" s="23" t="s">
        <v>124</v>
      </c>
      <c r="Y174" s="23" t="s">
        <v>125</v>
      </c>
      <c r="Z174" s="23" t="s">
        <v>125</v>
      </c>
      <c r="AA174" s="23" t="s">
        <v>126</v>
      </c>
      <c r="AB174" s="23" t="s">
        <v>126</v>
      </c>
      <c r="AC174" s="23" t="s">
        <v>126</v>
      </c>
      <c r="AD174" s="23">
        <v>101</v>
      </c>
      <c r="AE174" s="23">
        <v>369</v>
      </c>
      <c r="AF174" s="23">
        <v>4462</v>
      </c>
      <c r="AG174" s="23" t="s">
        <v>249</v>
      </c>
      <c r="AH174" s="23" t="s">
        <v>602</v>
      </c>
      <c r="AI174" s="41" t="s">
        <v>541</v>
      </c>
    </row>
    <row r="175" s="2" customFormat="1" ht="42.75" spans="1:35">
      <c r="A175" s="29" t="s">
        <v>180</v>
      </c>
      <c r="B175" s="23" t="s">
        <v>603</v>
      </c>
      <c r="C175" s="23" t="s">
        <v>604</v>
      </c>
      <c r="D175" s="23" t="s">
        <v>169</v>
      </c>
      <c r="E175" s="23" t="s">
        <v>534</v>
      </c>
      <c r="F175" s="23" t="s">
        <v>121</v>
      </c>
      <c r="G175" s="23" t="s">
        <v>169</v>
      </c>
      <c r="H175" s="23" t="s">
        <v>601</v>
      </c>
      <c r="I175" s="23">
        <v>5335097</v>
      </c>
      <c r="J175" s="36">
        <v>7.8</v>
      </c>
      <c r="K175" s="36">
        <v>7.8</v>
      </c>
      <c r="L175" s="36">
        <v>7.8</v>
      </c>
      <c r="M175" s="23"/>
      <c r="N175" s="23"/>
      <c r="O175" s="23"/>
      <c r="P175" s="23"/>
      <c r="Q175" s="23"/>
      <c r="R175" s="23"/>
      <c r="S175" s="23"/>
      <c r="T175" s="23"/>
      <c r="U175" s="23"/>
      <c r="V175" s="23"/>
      <c r="W175" s="23"/>
      <c r="X175" s="23" t="s">
        <v>124</v>
      </c>
      <c r="Y175" s="23" t="s">
        <v>125</v>
      </c>
      <c r="Z175" s="23" t="s">
        <v>125</v>
      </c>
      <c r="AA175" s="23" t="s">
        <v>126</v>
      </c>
      <c r="AB175" s="23" t="s">
        <v>126</v>
      </c>
      <c r="AC175" s="23" t="s">
        <v>126</v>
      </c>
      <c r="AD175" s="23">
        <v>130</v>
      </c>
      <c r="AE175" s="23">
        <v>557</v>
      </c>
      <c r="AF175" s="23">
        <v>3393</v>
      </c>
      <c r="AG175" s="23" t="s">
        <v>249</v>
      </c>
      <c r="AH175" s="23" t="s">
        <v>605</v>
      </c>
      <c r="AI175" s="41" t="s">
        <v>541</v>
      </c>
    </row>
    <row r="176" s="2" customFormat="1" ht="57" spans="1:35">
      <c r="A176" s="29" t="s">
        <v>185</v>
      </c>
      <c r="B176" s="23" t="s">
        <v>606</v>
      </c>
      <c r="C176" s="23" t="s">
        <v>607</v>
      </c>
      <c r="D176" s="23" t="s">
        <v>169</v>
      </c>
      <c r="E176" s="23" t="s">
        <v>518</v>
      </c>
      <c r="F176" s="23" t="s">
        <v>121</v>
      </c>
      <c r="G176" s="23" t="s">
        <v>169</v>
      </c>
      <c r="H176" s="23" t="s">
        <v>601</v>
      </c>
      <c r="I176" s="23">
        <v>5335097</v>
      </c>
      <c r="J176" s="20">
        <v>88</v>
      </c>
      <c r="K176" s="20">
        <v>88</v>
      </c>
      <c r="L176" s="20">
        <v>88</v>
      </c>
      <c r="M176" s="28"/>
      <c r="N176" s="23"/>
      <c r="O176" s="23"/>
      <c r="P176" s="23"/>
      <c r="Q176" s="23"/>
      <c r="R176" s="23"/>
      <c r="S176" s="23"/>
      <c r="T176" s="23"/>
      <c r="U176" s="23"/>
      <c r="V176" s="23"/>
      <c r="W176" s="23"/>
      <c r="X176" s="23" t="s">
        <v>124</v>
      </c>
      <c r="Y176" s="23" t="s">
        <v>125</v>
      </c>
      <c r="Z176" s="23" t="s">
        <v>125</v>
      </c>
      <c r="AA176" s="23" t="s">
        <v>126</v>
      </c>
      <c r="AB176" s="23" t="s">
        <v>126</v>
      </c>
      <c r="AC176" s="23" t="s">
        <v>126</v>
      </c>
      <c r="AD176" s="23">
        <v>145</v>
      </c>
      <c r="AE176" s="23">
        <v>562</v>
      </c>
      <c r="AF176" s="23">
        <v>4932</v>
      </c>
      <c r="AG176" s="23" t="s">
        <v>249</v>
      </c>
      <c r="AH176" s="23" t="s">
        <v>608</v>
      </c>
      <c r="AI176" s="41" t="s">
        <v>541</v>
      </c>
    </row>
    <row r="177" s="2" customFormat="1" ht="42.75" spans="1:35">
      <c r="A177" s="29" t="s">
        <v>190</v>
      </c>
      <c r="B177" s="23" t="s">
        <v>609</v>
      </c>
      <c r="C177" s="23" t="s">
        <v>610</v>
      </c>
      <c r="D177" s="23" t="s">
        <v>183</v>
      </c>
      <c r="E177" s="23" t="s">
        <v>611</v>
      </c>
      <c r="F177" s="23" t="s">
        <v>121</v>
      </c>
      <c r="G177" s="23" t="s">
        <v>183</v>
      </c>
      <c r="H177" s="23" t="s">
        <v>545</v>
      </c>
      <c r="I177" s="23">
        <v>5354340</v>
      </c>
      <c r="J177" s="23">
        <v>94</v>
      </c>
      <c r="K177" s="23">
        <v>94</v>
      </c>
      <c r="L177" s="23">
        <v>94</v>
      </c>
      <c r="M177" s="23"/>
      <c r="N177" s="23"/>
      <c r="O177" s="23"/>
      <c r="P177" s="23"/>
      <c r="Q177" s="23"/>
      <c r="R177" s="23"/>
      <c r="S177" s="23"/>
      <c r="T177" s="23"/>
      <c r="U177" s="23"/>
      <c r="V177" s="23"/>
      <c r="W177" s="23"/>
      <c r="X177" s="23" t="s">
        <v>124</v>
      </c>
      <c r="Y177" s="23" t="s">
        <v>125</v>
      </c>
      <c r="Z177" s="23" t="s">
        <v>125</v>
      </c>
      <c r="AA177" s="23" t="s">
        <v>126</v>
      </c>
      <c r="AB177" s="23" t="s">
        <v>126</v>
      </c>
      <c r="AC177" s="23" t="s">
        <v>126</v>
      </c>
      <c r="AD177" s="23">
        <v>97</v>
      </c>
      <c r="AE177" s="23">
        <v>333</v>
      </c>
      <c r="AF177" s="23">
        <v>3343</v>
      </c>
      <c r="AG177" s="23" t="s">
        <v>249</v>
      </c>
      <c r="AH177" s="28" t="s">
        <v>612</v>
      </c>
      <c r="AI177" s="41" t="s">
        <v>541</v>
      </c>
    </row>
    <row r="178" s="2" customFormat="1" ht="42.75" spans="1:35">
      <c r="A178" s="29" t="s">
        <v>195</v>
      </c>
      <c r="B178" s="23" t="s">
        <v>613</v>
      </c>
      <c r="C178" s="23" t="s">
        <v>614</v>
      </c>
      <c r="D178" s="23" t="s">
        <v>183</v>
      </c>
      <c r="E178" s="23" t="s">
        <v>615</v>
      </c>
      <c r="F178" s="23" t="s">
        <v>121</v>
      </c>
      <c r="G178" s="23" t="s">
        <v>183</v>
      </c>
      <c r="H178" s="23" t="s">
        <v>545</v>
      </c>
      <c r="I178" s="23">
        <v>5354340</v>
      </c>
      <c r="J178" s="23">
        <v>35</v>
      </c>
      <c r="K178" s="23">
        <v>35</v>
      </c>
      <c r="L178" s="23">
        <v>35</v>
      </c>
      <c r="M178" s="23"/>
      <c r="N178" s="23"/>
      <c r="O178" s="23"/>
      <c r="P178" s="23"/>
      <c r="Q178" s="23"/>
      <c r="R178" s="23"/>
      <c r="S178" s="23"/>
      <c r="T178" s="23"/>
      <c r="U178" s="23"/>
      <c r="V178" s="23"/>
      <c r="W178" s="23"/>
      <c r="X178" s="23" t="s">
        <v>124</v>
      </c>
      <c r="Y178" s="23" t="s">
        <v>125</v>
      </c>
      <c r="Z178" s="23" t="s">
        <v>125</v>
      </c>
      <c r="AA178" s="23" t="s">
        <v>126</v>
      </c>
      <c r="AB178" s="23" t="s">
        <v>126</v>
      </c>
      <c r="AC178" s="23" t="s">
        <v>126</v>
      </c>
      <c r="AD178" s="23">
        <v>222</v>
      </c>
      <c r="AE178" s="23">
        <v>754</v>
      </c>
      <c r="AF178" s="23">
        <v>4914</v>
      </c>
      <c r="AG178" s="23" t="s">
        <v>249</v>
      </c>
      <c r="AH178" s="28" t="s">
        <v>612</v>
      </c>
      <c r="AI178" s="41" t="s">
        <v>541</v>
      </c>
    </row>
    <row r="179" s="2" customFormat="1" ht="42.75" spans="1:35">
      <c r="A179" s="29" t="s">
        <v>199</v>
      </c>
      <c r="B179" s="23" t="s">
        <v>616</v>
      </c>
      <c r="C179" s="23" t="s">
        <v>617</v>
      </c>
      <c r="D179" s="23" t="s">
        <v>183</v>
      </c>
      <c r="E179" s="23" t="s">
        <v>618</v>
      </c>
      <c r="F179" s="23" t="s">
        <v>121</v>
      </c>
      <c r="G179" s="23" t="s">
        <v>183</v>
      </c>
      <c r="H179" s="23" t="s">
        <v>545</v>
      </c>
      <c r="I179" s="23">
        <v>5354340</v>
      </c>
      <c r="J179" s="23">
        <v>150</v>
      </c>
      <c r="K179" s="23">
        <v>150</v>
      </c>
      <c r="L179" s="23">
        <v>150</v>
      </c>
      <c r="M179" s="23"/>
      <c r="N179" s="23"/>
      <c r="O179" s="23"/>
      <c r="P179" s="23"/>
      <c r="Q179" s="23"/>
      <c r="R179" s="23"/>
      <c r="S179" s="23"/>
      <c r="T179" s="23"/>
      <c r="U179" s="23"/>
      <c r="V179" s="23"/>
      <c r="W179" s="23"/>
      <c r="X179" s="23" t="s">
        <v>124</v>
      </c>
      <c r="Y179" s="23" t="s">
        <v>125</v>
      </c>
      <c r="Z179" s="23" t="s">
        <v>125</v>
      </c>
      <c r="AA179" s="23" t="s">
        <v>126</v>
      </c>
      <c r="AB179" s="23" t="s">
        <v>126</v>
      </c>
      <c r="AC179" s="23" t="s">
        <v>126</v>
      </c>
      <c r="AD179" s="23">
        <v>319</v>
      </c>
      <c r="AE179" s="23">
        <v>1171</v>
      </c>
      <c r="AF179" s="23">
        <v>5327</v>
      </c>
      <c r="AG179" s="23" t="s">
        <v>249</v>
      </c>
      <c r="AH179" s="28" t="s">
        <v>612</v>
      </c>
      <c r="AI179" s="41" t="s">
        <v>541</v>
      </c>
    </row>
    <row r="180" s="2" customFormat="1" ht="71.25" spans="1:35">
      <c r="A180" s="29" t="s">
        <v>203</v>
      </c>
      <c r="B180" s="23" t="s">
        <v>619</v>
      </c>
      <c r="C180" s="23" t="s">
        <v>620</v>
      </c>
      <c r="D180" s="23" t="s">
        <v>183</v>
      </c>
      <c r="E180" s="23" t="s">
        <v>621</v>
      </c>
      <c r="F180" s="23" t="s">
        <v>121</v>
      </c>
      <c r="G180" s="23" t="s">
        <v>183</v>
      </c>
      <c r="H180" s="23" t="s">
        <v>545</v>
      </c>
      <c r="I180" s="23">
        <v>5354340</v>
      </c>
      <c r="J180" s="23">
        <v>157</v>
      </c>
      <c r="K180" s="23">
        <v>157</v>
      </c>
      <c r="L180" s="23">
        <v>157</v>
      </c>
      <c r="M180" s="23"/>
      <c r="N180" s="23"/>
      <c r="O180" s="23"/>
      <c r="P180" s="23"/>
      <c r="Q180" s="23"/>
      <c r="R180" s="23"/>
      <c r="S180" s="23"/>
      <c r="T180" s="23"/>
      <c r="U180" s="23"/>
      <c r="V180" s="23"/>
      <c r="W180" s="23"/>
      <c r="X180" s="23" t="s">
        <v>124</v>
      </c>
      <c r="Y180" s="23" t="s">
        <v>125</v>
      </c>
      <c r="Z180" s="23" t="s">
        <v>125</v>
      </c>
      <c r="AA180" s="23" t="s">
        <v>126</v>
      </c>
      <c r="AB180" s="23" t="s">
        <v>126</v>
      </c>
      <c r="AC180" s="23" t="s">
        <v>126</v>
      </c>
      <c r="AD180" s="23">
        <v>144</v>
      </c>
      <c r="AE180" s="23">
        <v>492</v>
      </c>
      <c r="AF180" s="23">
        <v>4142</v>
      </c>
      <c r="AG180" s="23" t="s">
        <v>249</v>
      </c>
      <c r="AH180" s="28" t="s">
        <v>612</v>
      </c>
      <c r="AI180" s="41" t="s">
        <v>541</v>
      </c>
    </row>
    <row r="181" s="2" customFormat="1" ht="42.75" spans="1:35">
      <c r="A181" s="29" t="s">
        <v>208</v>
      </c>
      <c r="B181" s="23" t="s">
        <v>622</v>
      </c>
      <c r="C181" s="23" t="s">
        <v>623</v>
      </c>
      <c r="D181" s="23" t="s">
        <v>183</v>
      </c>
      <c r="E181" s="23" t="s">
        <v>624</v>
      </c>
      <c r="F181" s="23" t="s">
        <v>121</v>
      </c>
      <c r="G181" s="23" t="s">
        <v>183</v>
      </c>
      <c r="H181" s="23" t="s">
        <v>545</v>
      </c>
      <c r="I181" s="23">
        <v>5354340</v>
      </c>
      <c r="J181" s="23">
        <v>88</v>
      </c>
      <c r="K181" s="23">
        <v>88</v>
      </c>
      <c r="L181" s="23">
        <v>88</v>
      </c>
      <c r="M181" s="23"/>
      <c r="N181" s="23"/>
      <c r="O181" s="23"/>
      <c r="P181" s="23"/>
      <c r="Q181" s="23"/>
      <c r="R181" s="23"/>
      <c r="S181" s="23"/>
      <c r="T181" s="23"/>
      <c r="U181" s="23"/>
      <c r="V181" s="23"/>
      <c r="W181" s="23"/>
      <c r="X181" s="23" t="s">
        <v>124</v>
      </c>
      <c r="Y181" s="23" t="s">
        <v>125</v>
      </c>
      <c r="Z181" s="23" t="s">
        <v>125</v>
      </c>
      <c r="AA181" s="23" t="s">
        <v>126</v>
      </c>
      <c r="AB181" s="23" t="s">
        <v>126</v>
      </c>
      <c r="AC181" s="23" t="s">
        <v>126</v>
      </c>
      <c r="AD181" s="23">
        <v>155</v>
      </c>
      <c r="AE181" s="23">
        <v>590</v>
      </c>
      <c r="AF181" s="23">
        <v>5142</v>
      </c>
      <c r="AG181" s="23" t="s">
        <v>249</v>
      </c>
      <c r="AH181" s="28" t="s">
        <v>612</v>
      </c>
      <c r="AI181" s="41" t="s">
        <v>541</v>
      </c>
    </row>
    <row r="182" s="2" customFormat="1" ht="57" spans="1:35">
      <c r="A182" s="29" t="s">
        <v>212</v>
      </c>
      <c r="B182" s="23" t="s">
        <v>625</v>
      </c>
      <c r="C182" s="23" t="s">
        <v>626</v>
      </c>
      <c r="D182" s="23" t="s">
        <v>155</v>
      </c>
      <c r="E182" s="23" t="s">
        <v>156</v>
      </c>
      <c r="F182" s="23" t="s">
        <v>121</v>
      </c>
      <c r="G182" s="23" t="s">
        <v>155</v>
      </c>
      <c r="H182" s="23" t="s">
        <v>627</v>
      </c>
      <c r="I182" s="20" t="s">
        <v>628</v>
      </c>
      <c r="J182" s="23">
        <v>20</v>
      </c>
      <c r="K182" s="23">
        <v>20</v>
      </c>
      <c r="L182" s="23">
        <v>20</v>
      </c>
      <c r="M182" s="23"/>
      <c r="N182" s="23"/>
      <c r="O182" s="23"/>
      <c r="P182" s="23"/>
      <c r="Q182" s="23"/>
      <c r="R182" s="23"/>
      <c r="S182" s="23"/>
      <c r="T182" s="23"/>
      <c r="U182" s="23"/>
      <c r="V182" s="23"/>
      <c r="W182" s="23"/>
      <c r="X182" s="23" t="s">
        <v>124</v>
      </c>
      <c r="Y182" s="23" t="s">
        <v>125</v>
      </c>
      <c r="Z182" s="23" t="s">
        <v>125</v>
      </c>
      <c r="AA182" s="23" t="s">
        <v>126</v>
      </c>
      <c r="AB182" s="23" t="s">
        <v>126</v>
      </c>
      <c r="AC182" s="23" t="s">
        <v>126</v>
      </c>
      <c r="AD182" s="23">
        <v>163</v>
      </c>
      <c r="AE182" s="23">
        <v>614</v>
      </c>
      <c r="AF182" s="23">
        <v>3411</v>
      </c>
      <c r="AG182" s="23" t="s">
        <v>629</v>
      </c>
      <c r="AH182" s="23" t="s">
        <v>630</v>
      </c>
      <c r="AI182" s="41" t="s">
        <v>541</v>
      </c>
    </row>
    <row r="183" s="2" customFormat="1" ht="42.75" spans="1:35">
      <c r="A183" s="29" t="s">
        <v>216</v>
      </c>
      <c r="B183" s="23" t="s">
        <v>631</v>
      </c>
      <c r="C183" s="23" t="s">
        <v>632</v>
      </c>
      <c r="D183" s="23" t="s">
        <v>155</v>
      </c>
      <c r="E183" s="23" t="s">
        <v>419</v>
      </c>
      <c r="F183" s="23" t="s">
        <v>121</v>
      </c>
      <c r="G183" s="23" t="s">
        <v>155</v>
      </c>
      <c r="H183" s="23" t="s">
        <v>627</v>
      </c>
      <c r="I183" s="20" t="s">
        <v>628</v>
      </c>
      <c r="J183" s="23">
        <v>48.5</v>
      </c>
      <c r="K183" s="23">
        <v>48.5</v>
      </c>
      <c r="L183" s="23">
        <v>48.5</v>
      </c>
      <c r="M183" s="23"/>
      <c r="N183" s="23"/>
      <c r="O183" s="23"/>
      <c r="P183" s="23"/>
      <c r="Q183" s="23"/>
      <c r="R183" s="23"/>
      <c r="S183" s="23"/>
      <c r="T183" s="23"/>
      <c r="U183" s="23"/>
      <c r="V183" s="23"/>
      <c r="W183" s="23"/>
      <c r="X183" s="23" t="s">
        <v>124</v>
      </c>
      <c r="Y183" s="23" t="s">
        <v>125</v>
      </c>
      <c r="Z183" s="23" t="s">
        <v>125</v>
      </c>
      <c r="AA183" s="23" t="s">
        <v>126</v>
      </c>
      <c r="AB183" s="23" t="s">
        <v>126</v>
      </c>
      <c r="AC183" s="23" t="s">
        <v>126</v>
      </c>
      <c r="AD183" s="23">
        <v>157</v>
      </c>
      <c r="AE183" s="23">
        <v>553</v>
      </c>
      <c r="AF183" s="23">
        <v>5756</v>
      </c>
      <c r="AG183" s="23" t="s">
        <v>629</v>
      </c>
      <c r="AH183" s="23" t="s">
        <v>630</v>
      </c>
      <c r="AI183" s="41" t="s">
        <v>541</v>
      </c>
    </row>
    <row r="184" s="2" customFormat="1" ht="42.75" spans="1:35">
      <c r="A184" s="29" t="s">
        <v>220</v>
      </c>
      <c r="B184" s="23" t="s">
        <v>633</v>
      </c>
      <c r="C184" s="23" t="s">
        <v>634</v>
      </c>
      <c r="D184" s="23" t="s">
        <v>155</v>
      </c>
      <c r="E184" s="23" t="s">
        <v>165</v>
      </c>
      <c r="F184" s="23" t="s">
        <v>121</v>
      </c>
      <c r="G184" s="23" t="s">
        <v>155</v>
      </c>
      <c r="H184" s="23" t="s">
        <v>627</v>
      </c>
      <c r="I184" s="20" t="s">
        <v>628</v>
      </c>
      <c r="J184" s="23">
        <v>7.1</v>
      </c>
      <c r="K184" s="23">
        <v>7.1</v>
      </c>
      <c r="L184" s="23">
        <v>7.1</v>
      </c>
      <c r="M184" s="23"/>
      <c r="N184" s="23"/>
      <c r="O184" s="23"/>
      <c r="P184" s="23"/>
      <c r="Q184" s="23"/>
      <c r="R184" s="23"/>
      <c r="S184" s="23"/>
      <c r="T184" s="23"/>
      <c r="U184" s="23"/>
      <c r="V184" s="23"/>
      <c r="W184" s="23"/>
      <c r="X184" s="23" t="s">
        <v>124</v>
      </c>
      <c r="Y184" s="23" t="s">
        <v>125</v>
      </c>
      <c r="Z184" s="23" t="s">
        <v>125</v>
      </c>
      <c r="AA184" s="23" t="s">
        <v>126</v>
      </c>
      <c r="AB184" s="23" t="s">
        <v>126</v>
      </c>
      <c r="AC184" s="23" t="s">
        <v>126</v>
      </c>
      <c r="AD184" s="23">
        <v>53</v>
      </c>
      <c r="AE184" s="23">
        <v>189</v>
      </c>
      <c r="AF184" s="23">
        <v>3111</v>
      </c>
      <c r="AG184" s="23" t="s">
        <v>629</v>
      </c>
      <c r="AH184" s="23" t="s">
        <v>630</v>
      </c>
      <c r="AI184" s="41" t="s">
        <v>541</v>
      </c>
    </row>
    <row r="185" s="2" customFormat="1" ht="57" spans="1:35">
      <c r="A185" s="29" t="s">
        <v>224</v>
      </c>
      <c r="B185" s="23" t="s">
        <v>635</v>
      </c>
      <c r="C185" s="23" t="s">
        <v>636</v>
      </c>
      <c r="D185" s="23" t="s">
        <v>155</v>
      </c>
      <c r="E185" s="23" t="s">
        <v>637</v>
      </c>
      <c r="F185" s="23" t="s">
        <v>121</v>
      </c>
      <c r="G185" s="23" t="s">
        <v>155</v>
      </c>
      <c r="H185" s="23" t="s">
        <v>627</v>
      </c>
      <c r="I185" s="20" t="s">
        <v>628</v>
      </c>
      <c r="J185" s="23">
        <v>47.8</v>
      </c>
      <c r="K185" s="23">
        <v>47.8</v>
      </c>
      <c r="L185" s="23">
        <v>47.8</v>
      </c>
      <c r="M185" s="23"/>
      <c r="N185" s="23"/>
      <c r="O185" s="23"/>
      <c r="P185" s="23"/>
      <c r="Q185" s="23"/>
      <c r="R185" s="23"/>
      <c r="S185" s="23"/>
      <c r="T185" s="23"/>
      <c r="U185" s="23"/>
      <c r="V185" s="23"/>
      <c r="W185" s="23"/>
      <c r="X185" s="23" t="s">
        <v>124</v>
      </c>
      <c r="Y185" s="23" t="s">
        <v>125</v>
      </c>
      <c r="Z185" s="23" t="s">
        <v>125</v>
      </c>
      <c r="AA185" s="23" t="s">
        <v>126</v>
      </c>
      <c r="AB185" s="23" t="s">
        <v>126</v>
      </c>
      <c r="AC185" s="23" t="s">
        <v>126</v>
      </c>
      <c r="AD185" s="23">
        <v>284</v>
      </c>
      <c r="AE185" s="23">
        <v>1089</v>
      </c>
      <c r="AF185" s="23">
        <v>4833</v>
      </c>
      <c r="AG185" s="23" t="s">
        <v>629</v>
      </c>
      <c r="AH185" s="23" t="s">
        <v>630</v>
      </c>
      <c r="AI185" s="41" t="s">
        <v>541</v>
      </c>
    </row>
    <row r="186" s="2" customFormat="1" ht="57" spans="1:35">
      <c r="A186" s="29" t="s">
        <v>228</v>
      </c>
      <c r="B186" s="23" t="s">
        <v>638</v>
      </c>
      <c r="C186" s="23" t="s">
        <v>639</v>
      </c>
      <c r="D186" s="23" t="s">
        <v>155</v>
      </c>
      <c r="E186" s="23" t="s">
        <v>640</v>
      </c>
      <c r="F186" s="23" t="s">
        <v>121</v>
      </c>
      <c r="G186" s="23" t="s">
        <v>155</v>
      </c>
      <c r="H186" s="23" t="s">
        <v>627</v>
      </c>
      <c r="I186" s="20" t="s">
        <v>628</v>
      </c>
      <c r="J186" s="23">
        <v>60.2</v>
      </c>
      <c r="K186" s="23">
        <v>60.2</v>
      </c>
      <c r="L186" s="23">
        <v>60.2</v>
      </c>
      <c r="M186" s="23"/>
      <c r="N186" s="23"/>
      <c r="O186" s="23"/>
      <c r="P186" s="23"/>
      <c r="Q186" s="23"/>
      <c r="R186" s="23"/>
      <c r="S186" s="23"/>
      <c r="T186" s="23"/>
      <c r="U186" s="23"/>
      <c r="V186" s="23"/>
      <c r="W186" s="23"/>
      <c r="X186" s="23" t="s">
        <v>124</v>
      </c>
      <c r="Y186" s="23" t="s">
        <v>125</v>
      </c>
      <c r="Z186" s="23" t="s">
        <v>125</v>
      </c>
      <c r="AA186" s="23" t="s">
        <v>126</v>
      </c>
      <c r="AB186" s="23" t="s">
        <v>126</v>
      </c>
      <c r="AC186" s="23" t="s">
        <v>126</v>
      </c>
      <c r="AD186" s="23">
        <v>249</v>
      </c>
      <c r="AE186" s="23">
        <v>948</v>
      </c>
      <c r="AF186" s="23">
        <v>6517</v>
      </c>
      <c r="AG186" s="23" t="s">
        <v>629</v>
      </c>
      <c r="AH186" s="23" t="s">
        <v>630</v>
      </c>
      <c r="AI186" s="41" t="s">
        <v>541</v>
      </c>
    </row>
    <row r="187" s="2" customFormat="1" ht="42.75" spans="1:35">
      <c r="A187" s="29" t="s">
        <v>232</v>
      </c>
      <c r="B187" s="23" t="s">
        <v>641</v>
      </c>
      <c r="C187" s="23" t="s">
        <v>642</v>
      </c>
      <c r="D187" s="23" t="s">
        <v>188</v>
      </c>
      <c r="E187" s="23" t="s">
        <v>643</v>
      </c>
      <c r="F187" s="23" t="s">
        <v>121</v>
      </c>
      <c r="G187" s="23" t="s">
        <v>188</v>
      </c>
      <c r="H187" s="23" t="s">
        <v>644</v>
      </c>
      <c r="I187" s="20" t="s">
        <v>628</v>
      </c>
      <c r="J187" s="23">
        <v>50</v>
      </c>
      <c r="K187" s="23">
        <v>50</v>
      </c>
      <c r="L187" s="23">
        <v>50</v>
      </c>
      <c r="M187" s="23"/>
      <c r="N187" s="23"/>
      <c r="O187" s="23"/>
      <c r="P187" s="23"/>
      <c r="Q187" s="23"/>
      <c r="R187" s="23"/>
      <c r="S187" s="23"/>
      <c r="T187" s="23"/>
      <c r="U187" s="23"/>
      <c r="V187" s="23"/>
      <c r="W187" s="23"/>
      <c r="X187" s="23" t="s">
        <v>124</v>
      </c>
      <c r="Y187" s="23" t="s">
        <v>125</v>
      </c>
      <c r="Z187" s="23" t="s">
        <v>125</v>
      </c>
      <c r="AA187" s="23" t="s">
        <v>126</v>
      </c>
      <c r="AB187" s="23" t="s">
        <v>126</v>
      </c>
      <c r="AC187" s="23" t="s">
        <v>126</v>
      </c>
      <c r="AD187" s="23">
        <v>73</v>
      </c>
      <c r="AE187" s="23">
        <v>264</v>
      </c>
      <c r="AF187" s="23">
        <v>2425</v>
      </c>
      <c r="AG187" s="23" t="s">
        <v>248</v>
      </c>
      <c r="AH187" s="28" t="s">
        <v>612</v>
      </c>
      <c r="AI187" s="41" t="s">
        <v>541</v>
      </c>
    </row>
    <row r="188" s="2" customFormat="1" ht="42.75" spans="1:35">
      <c r="A188" s="29" t="s">
        <v>236</v>
      </c>
      <c r="B188" s="23" t="s">
        <v>645</v>
      </c>
      <c r="C188" s="23" t="s">
        <v>646</v>
      </c>
      <c r="D188" s="23" t="s">
        <v>188</v>
      </c>
      <c r="E188" s="23" t="s">
        <v>643</v>
      </c>
      <c r="F188" s="23" t="s">
        <v>121</v>
      </c>
      <c r="G188" s="23" t="s">
        <v>188</v>
      </c>
      <c r="H188" s="23" t="s">
        <v>644</v>
      </c>
      <c r="I188" s="23">
        <v>5388114</v>
      </c>
      <c r="J188" s="23">
        <v>34</v>
      </c>
      <c r="K188" s="23">
        <v>34</v>
      </c>
      <c r="L188" s="23">
        <v>34</v>
      </c>
      <c r="M188" s="23"/>
      <c r="N188" s="23"/>
      <c r="O188" s="23"/>
      <c r="P188" s="23"/>
      <c r="Q188" s="23"/>
      <c r="R188" s="23"/>
      <c r="S188" s="23"/>
      <c r="T188" s="23"/>
      <c r="U188" s="23"/>
      <c r="V188" s="23"/>
      <c r="W188" s="23"/>
      <c r="X188" s="23" t="s">
        <v>124</v>
      </c>
      <c r="Y188" s="23" t="s">
        <v>125</v>
      </c>
      <c r="Z188" s="23" t="s">
        <v>125</v>
      </c>
      <c r="AA188" s="23" t="s">
        <v>126</v>
      </c>
      <c r="AB188" s="23" t="s">
        <v>126</v>
      </c>
      <c r="AC188" s="23" t="s">
        <v>126</v>
      </c>
      <c r="AD188" s="23">
        <v>73</v>
      </c>
      <c r="AE188" s="23">
        <v>264</v>
      </c>
      <c r="AF188" s="23">
        <v>2425</v>
      </c>
      <c r="AG188" s="23" t="s">
        <v>248</v>
      </c>
      <c r="AH188" s="28" t="s">
        <v>612</v>
      </c>
      <c r="AI188" s="41" t="s">
        <v>541</v>
      </c>
    </row>
    <row r="189" s="2" customFormat="1" ht="42.75" spans="1:35">
      <c r="A189" s="29" t="s">
        <v>239</v>
      </c>
      <c r="B189" s="23" t="s">
        <v>647</v>
      </c>
      <c r="C189" s="23" t="s">
        <v>648</v>
      </c>
      <c r="D189" s="23" t="s">
        <v>188</v>
      </c>
      <c r="E189" s="23" t="s">
        <v>485</v>
      </c>
      <c r="F189" s="23" t="s">
        <v>121</v>
      </c>
      <c r="G189" s="23" t="s">
        <v>188</v>
      </c>
      <c r="H189" s="23" t="s">
        <v>644</v>
      </c>
      <c r="I189" s="23">
        <v>5388114</v>
      </c>
      <c r="J189" s="23">
        <v>34</v>
      </c>
      <c r="K189" s="23">
        <v>34</v>
      </c>
      <c r="L189" s="23">
        <v>34</v>
      </c>
      <c r="M189" s="23"/>
      <c r="N189" s="23"/>
      <c r="O189" s="23"/>
      <c r="P189" s="23"/>
      <c r="Q189" s="23"/>
      <c r="R189" s="23"/>
      <c r="S189" s="23"/>
      <c r="T189" s="23"/>
      <c r="U189" s="23"/>
      <c r="V189" s="23"/>
      <c r="W189" s="23"/>
      <c r="X189" s="23" t="s">
        <v>124</v>
      </c>
      <c r="Y189" s="23" t="s">
        <v>125</v>
      </c>
      <c r="Z189" s="23" t="s">
        <v>125</v>
      </c>
      <c r="AA189" s="23" t="s">
        <v>126</v>
      </c>
      <c r="AB189" s="23" t="s">
        <v>126</v>
      </c>
      <c r="AC189" s="23" t="s">
        <v>126</v>
      </c>
      <c r="AD189" s="23">
        <v>141</v>
      </c>
      <c r="AE189" s="23">
        <v>574</v>
      </c>
      <c r="AF189" s="23">
        <v>4066</v>
      </c>
      <c r="AG189" s="23" t="s">
        <v>248</v>
      </c>
      <c r="AH189" s="28" t="s">
        <v>612</v>
      </c>
      <c r="AI189" s="41" t="s">
        <v>541</v>
      </c>
    </row>
    <row r="190" s="2" customFormat="1" ht="42.75" spans="1:35">
      <c r="A190" s="29" t="s">
        <v>243</v>
      </c>
      <c r="B190" s="23" t="s">
        <v>649</v>
      </c>
      <c r="C190" s="23" t="s">
        <v>650</v>
      </c>
      <c r="D190" s="23" t="s">
        <v>188</v>
      </c>
      <c r="E190" s="23" t="s">
        <v>485</v>
      </c>
      <c r="F190" s="23" t="s">
        <v>121</v>
      </c>
      <c r="G190" s="23" t="s">
        <v>188</v>
      </c>
      <c r="H190" s="23" t="s">
        <v>644</v>
      </c>
      <c r="I190" s="23">
        <v>5388114</v>
      </c>
      <c r="J190" s="23">
        <v>32</v>
      </c>
      <c r="K190" s="23">
        <v>32</v>
      </c>
      <c r="L190" s="23">
        <v>32</v>
      </c>
      <c r="M190" s="23"/>
      <c r="N190" s="23"/>
      <c r="O190" s="23"/>
      <c r="P190" s="23"/>
      <c r="Q190" s="23"/>
      <c r="R190" s="23"/>
      <c r="S190" s="23"/>
      <c r="T190" s="23"/>
      <c r="U190" s="23"/>
      <c r="V190" s="23"/>
      <c r="W190" s="23"/>
      <c r="X190" s="23" t="s">
        <v>124</v>
      </c>
      <c r="Y190" s="23" t="s">
        <v>125</v>
      </c>
      <c r="Z190" s="23" t="s">
        <v>125</v>
      </c>
      <c r="AA190" s="23" t="s">
        <v>126</v>
      </c>
      <c r="AB190" s="23" t="s">
        <v>126</v>
      </c>
      <c r="AC190" s="23" t="s">
        <v>126</v>
      </c>
      <c r="AD190" s="23">
        <v>141</v>
      </c>
      <c r="AE190" s="23">
        <v>574</v>
      </c>
      <c r="AF190" s="23">
        <v>4066</v>
      </c>
      <c r="AG190" s="23" t="s">
        <v>248</v>
      </c>
      <c r="AH190" s="28" t="s">
        <v>612</v>
      </c>
      <c r="AI190" s="41" t="s">
        <v>541</v>
      </c>
    </row>
    <row r="191" s="2" customFormat="1" ht="42.75" spans="1:35">
      <c r="A191" s="29" t="s">
        <v>250</v>
      </c>
      <c r="B191" s="23" t="s">
        <v>649</v>
      </c>
      <c r="C191" s="23" t="s">
        <v>651</v>
      </c>
      <c r="D191" s="23" t="s">
        <v>188</v>
      </c>
      <c r="E191" s="23" t="s">
        <v>485</v>
      </c>
      <c r="F191" s="23" t="s">
        <v>121</v>
      </c>
      <c r="G191" s="23" t="s">
        <v>188</v>
      </c>
      <c r="H191" s="23" t="s">
        <v>644</v>
      </c>
      <c r="I191" s="23">
        <v>5388114</v>
      </c>
      <c r="J191" s="23">
        <v>34</v>
      </c>
      <c r="K191" s="23">
        <v>34</v>
      </c>
      <c r="L191" s="23">
        <v>34</v>
      </c>
      <c r="M191" s="23"/>
      <c r="N191" s="23"/>
      <c r="O191" s="23"/>
      <c r="P191" s="23"/>
      <c r="Q191" s="23"/>
      <c r="R191" s="23"/>
      <c r="S191" s="23"/>
      <c r="T191" s="23"/>
      <c r="U191" s="23"/>
      <c r="V191" s="23"/>
      <c r="W191" s="23"/>
      <c r="X191" s="23" t="s">
        <v>124</v>
      </c>
      <c r="Y191" s="23" t="s">
        <v>125</v>
      </c>
      <c r="Z191" s="23" t="s">
        <v>125</v>
      </c>
      <c r="AA191" s="23" t="s">
        <v>126</v>
      </c>
      <c r="AB191" s="23" t="s">
        <v>126</v>
      </c>
      <c r="AC191" s="23" t="s">
        <v>126</v>
      </c>
      <c r="AD191" s="23">
        <v>141</v>
      </c>
      <c r="AE191" s="23">
        <v>574</v>
      </c>
      <c r="AF191" s="23">
        <v>4066</v>
      </c>
      <c r="AG191" s="23" t="s">
        <v>248</v>
      </c>
      <c r="AH191" s="28" t="s">
        <v>612</v>
      </c>
      <c r="AI191" s="41" t="s">
        <v>541</v>
      </c>
    </row>
    <row r="192" s="2" customFormat="1" ht="42.75" spans="1:35">
      <c r="A192" s="29" t="s">
        <v>254</v>
      </c>
      <c r="B192" s="23" t="s">
        <v>652</v>
      </c>
      <c r="C192" s="23" t="s">
        <v>653</v>
      </c>
      <c r="D192" s="23" t="s">
        <v>188</v>
      </c>
      <c r="E192" s="23" t="s">
        <v>485</v>
      </c>
      <c r="F192" s="23" t="s">
        <v>121</v>
      </c>
      <c r="G192" s="23" t="s">
        <v>188</v>
      </c>
      <c r="H192" s="23" t="s">
        <v>644</v>
      </c>
      <c r="I192" s="23">
        <v>5388114</v>
      </c>
      <c r="J192" s="23">
        <v>51</v>
      </c>
      <c r="K192" s="23">
        <v>51</v>
      </c>
      <c r="L192" s="23">
        <v>51</v>
      </c>
      <c r="M192" s="23"/>
      <c r="N192" s="23"/>
      <c r="O192" s="23"/>
      <c r="P192" s="23"/>
      <c r="Q192" s="23"/>
      <c r="R192" s="23"/>
      <c r="S192" s="23"/>
      <c r="T192" s="23"/>
      <c r="U192" s="23"/>
      <c r="V192" s="23"/>
      <c r="W192" s="23"/>
      <c r="X192" s="23" t="s">
        <v>124</v>
      </c>
      <c r="Y192" s="23" t="s">
        <v>125</v>
      </c>
      <c r="Z192" s="23" t="s">
        <v>125</v>
      </c>
      <c r="AA192" s="23" t="s">
        <v>126</v>
      </c>
      <c r="AB192" s="23" t="s">
        <v>126</v>
      </c>
      <c r="AC192" s="23" t="s">
        <v>126</v>
      </c>
      <c r="AD192" s="23">
        <v>141</v>
      </c>
      <c r="AE192" s="23">
        <v>574</v>
      </c>
      <c r="AF192" s="23">
        <v>4066</v>
      </c>
      <c r="AG192" s="23" t="s">
        <v>248</v>
      </c>
      <c r="AH192" s="28" t="s">
        <v>612</v>
      </c>
      <c r="AI192" s="41" t="s">
        <v>541</v>
      </c>
    </row>
    <row r="193" s="2" customFormat="1" ht="42.75" spans="1:35">
      <c r="A193" s="29" t="s">
        <v>654</v>
      </c>
      <c r="B193" s="23" t="s">
        <v>655</v>
      </c>
      <c r="C193" s="23" t="s">
        <v>656</v>
      </c>
      <c r="D193" s="23" t="s">
        <v>188</v>
      </c>
      <c r="E193" s="23" t="s">
        <v>485</v>
      </c>
      <c r="F193" s="23" t="s">
        <v>121</v>
      </c>
      <c r="G193" s="23" t="s">
        <v>188</v>
      </c>
      <c r="H193" s="23" t="s">
        <v>644</v>
      </c>
      <c r="I193" s="23">
        <v>5388114</v>
      </c>
      <c r="J193" s="23">
        <v>17</v>
      </c>
      <c r="K193" s="23">
        <v>17</v>
      </c>
      <c r="L193" s="23">
        <v>17</v>
      </c>
      <c r="M193" s="23"/>
      <c r="N193" s="23"/>
      <c r="O193" s="23"/>
      <c r="P193" s="23"/>
      <c r="Q193" s="23"/>
      <c r="R193" s="23"/>
      <c r="S193" s="23"/>
      <c r="T193" s="23"/>
      <c r="U193" s="23"/>
      <c r="V193" s="23"/>
      <c r="W193" s="23"/>
      <c r="X193" s="23" t="s">
        <v>124</v>
      </c>
      <c r="Y193" s="23" t="s">
        <v>125</v>
      </c>
      <c r="Z193" s="23" t="s">
        <v>125</v>
      </c>
      <c r="AA193" s="23" t="s">
        <v>126</v>
      </c>
      <c r="AB193" s="23" t="s">
        <v>126</v>
      </c>
      <c r="AC193" s="23" t="s">
        <v>126</v>
      </c>
      <c r="AD193" s="23">
        <v>141</v>
      </c>
      <c r="AE193" s="23">
        <v>574</v>
      </c>
      <c r="AF193" s="23">
        <v>4066</v>
      </c>
      <c r="AG193" s="23" t="s">
        <v>248</v>
      </c>
      <c r="AH193" s="28" t="s">
        <v>612</v>
      </c>
      <c r="AI193" s="41" t="s">
        <v>541</v>
      </c>
    </row>
    <row r="194" s="2" customFormat="1" ht="42.75" spans="1:35">
      <c r="A194" s="29" t="s">
        <v>657</v>
      </c>
      <c r="B194" s="23" t="s">
        <v>658</v>
      </c>
      <c r="C194" s="23" t="s">
        <v>659</v>
      </c>
      <c r="D194" s="23" t="s">
        <v>188</v>
      </c>
      <c r="E194" s="23" t="s">
        <v>660</v>
      </c>
      <c r="F194" s="23" t="s">
        <v>121</v>
      </c>
      <c r="G194" s="23" t="s">
        <v>188</v>
      </c>
      <c r="H194" s="23" t="s">
        <v>644</v>
      </c>
      <c r="I194" s="23">
        <v>5388114</v>
      </c>
      <c r="J194" s="23">
        <v>25</v>
      </c>
      <c r="K194" s="23">
        <v>25</v>
      </c>
      <c r="L194" s="23">
        <v>25</v>
      </c>
      <c r="M194" s="23"/>
      <c r="N194" s="23"/>
      <c r="O194" s="23"/>
      <c r="P194" s="23"/>
      <c r="Q194" s="23"/>
      <c r="R194" s="23"/>
      <c r="S194" s="23"/>
      <c r="T194" s="23"/>
      <c r="U194" s="23"/>
      <c r="V194" s="23"/>
      <c r="W194" s="23"/>
      <c r="X194" s="23" t="s">
        <v>124</v>
      </c>
      <c r="Y194" s="23" t="s">
        <v>125</v>
      </c>
      <c r="Z194" s="23" t="s">
        <v>125</v>
      </c>
      <c r="AA194" s="23" t="s">
        <v>126</v>
      </c>
      <c r="AB194" s="23" t="s">
        <v>126</v>
      </c>
      <c r="AC194" s="23" t="s">
        <v>126</v>
      </c>
      <c r="AD194" s="23">
        <v>191</v>
      </c>
      <c r="AE194" s="23">
        <v>806</v>
      </c>
      <c r="AF194" s="23">
        <v>5179</v>
      </c>
      <c r="AG194" s="23" t="s">
        <v>248</v>
      </c>
      <c r="AH194" s="28" t="s">
        <v>612</v>
      </c>
      <c r="AI194" s="41" t="s">
        <v>541</v>
      </c>
    </row>
    <row r="195" s="2" customFormat="1" ht="42.75" spans="1:35">
      <c r="A195" s="29" t="s">
        <v>661</v>
      </c>
      <c r="B195" s="23" t="s">
        <v>662</v>
      </c>
      <c r="C195" s="23" t="s">
        <v>663</v>
      </c>
      <c r="D195" s="23" t="s">
        <v>188</v>
      </c>
      <c r="E195" s="23" t="s">
        <v>660</v>
      </c>
      <c r="F195" s="23" t="s">
        <v>121</v>
      </c>
      <c r="G195" s="23" t="s">
        <v>188</v>
      </c>
      <c r="H195" s="23" t="s">
        <v>644</v>
      </c>
      <c r="I195" s="23">
        <v>5388114</v>
      </c>
      <c r="J195" s="23">
        <v>29</v>
      </c>
      <c r="K195" s="23">
        <v>29</v>
      </c>
      <c r="L195" s="23">
        <v>29</v>
      </c>
      <c r="M195" s="23"/>
      <c r="N195" s="23"/>
      <c r="O195" s="23"/>
      <c r="P195" s="23"/>
      <c r="Q195" s="23"/>
      <c r="R195" s="23"/>
      <c r="S195" s="23"/>
      <c r="T195" s="23"/>
      <c r="U195" s="23"/>
      <c r="V195" s="23"/>
      <c r="W195" s="23"/>
      <c r="X195" s="23" t="s">
        <v>124</v>
      </c>
      <c r="Y195" s="23" t="s">
        <v>125</v>
      </c>
      <c r="Z195" s="23" t="s">
        <v>125</v>
      </c>
      <c r="AA195" s="23" t="s">
        <v>126</v>
      </c>
      <c r="AB195" s="23" t="s">
        <v>126</v>
      </c>
      <c r="AC195" s="23" t="s">
        <v>126</v>
      </c>
      <c r="AD195" s="23">
        <v>191</v>
      </c>
      <c r="AE195" s="23">
        <v>806</v>
      </c>
      <c r="AF195" s="23">
        <v>5179</v>
      </c>
      <c r="AG195" s="23" t="s">
        <v>248</v>
      </c>
      <c r="AH195" s="28" t="s">
        <v>612</v>
      </c>
      <c r="AI195" s="41" t="s">
        <v>541</v>
      </c>
    </row>
    <row r="196" s="2" customFormat="1" ht="42.75" spans="1:35">
      <c r="A196" s="29" t="s">
        <v>664</v>
      </c>
      <c r="B196" s="23" t="s">
        <v>665</v>
      </c>
      <c r="C196" s="23" t="s">
        <v>666</v>
      </c>
      <c r="D196" s="23" t="s">
        <v>188</v>
      </c>
      <c r="E196" s="23" t="s">
        <v>660</v>
      </c>
      <c r="F196" s="23" t="s">
        <v>121</v>
      </c>
      <c r="G196" s="23" t="s">
        <v>188</v>
      </c>
      <c r="H196" s="23" t="s">
        <v>644</v>
      </c>
      <c r="I196" s="23">
        <v>5388114</v>
      </c>
      <c r="J196" s="23">
        <v>20</v>
      </c>
      <c r="K196" s="23">
        <v>20</v>
      </c>
      <c r="L196" s="23">
        <v>20</v>
      </c>
      <c r="M196" s="23"/>
      <c r="N196" s="23"/>
      <c r="O196" s="23"/>
      <c r="P196" s="23"/>
      <c r="Q196" s="23"/>
      <c r="R196" s="23"/>
      <c r="S196" s="23"/>
      <c r="T196" s="23"/>
      <c r="U196" s="23"/>
      <c r="V196" s="23"/>
      <c r="W196" s="23"/>
      <c r="X196" s="23" t="s">
        <v>124</v>
      </c>
      <c r="Y196" s="23" t="s">
        <v>125</v>
      </c>
      <c r="Z196" s="23" t="s">
        <v>125</v>
      </c>
      <c r="AA196" s="23" t="s">
        <v>126</v>
      </c>
      <c r="AB196" s="23" t="s">
        <v>126</v>
      </c>
      <c r="AC196" s="23" t="s">
        <v>126</v>
      </c>
      <c r="AD196" s="23">
        <v>191</v>
      </c>
      <c r="AE196" s="23">
        <v>806</v>
      </c>
      <c r="AF196" s="23">
        <v>5179</v>
      </c>
      <c r="AG196" s="23" t="s">
        <v>248</v>
      </c>
      <c r="AH196" s="28" t="s">
        <v>612</v>
      </c>
      <c r="AI196" s="41" t="s">
        <v>541</v>
      </c>
    </row>
    <row r="197" s="2" customFormat="1" ht="42.75" spans="1:35">
      <c r="A197" s="29" t="s">
        <v>667</v>
      </c>
      <c r="B197" s="23" t="s">
        <v>668</v>
      </c>
      <c r="C197" s="23" t="s">
        <v>669</v>
      </c>
      <c r="D197" s="23" t="s">
        <v>188</v>
      </c>
      <c r="E197" s="23" t="s">
        <v>660</v>
      </c>
      <c r="F197" s="23" t="s">
        <v>121</v>
      </c>
      <c r="G197" s="23" t="s">
        <v>188</v>
      </c>
      <c r="H197" s="23" t="s">
        <v>644</v>
      </c>
      <c r="I197" s="23">
        <v>5388114</v>
      </c>
      <c r="J197" s="23">
        <v>17</v>
      </c>
      <c r="K197" s="23">
        <v>17</v>
      </c>
      <c r="L197" s="23">
        <v>17</v>
      </c>
      <c r="M197" s="23"/>
      <c r="N197" s="23"/>
      <c r="O197" s="23"/>
      <c r="P197" s="23"/>
      <c r="Q197" s="23"/>
      <c r="R197" s="23"/>
      <c r="S197" s="23"/>
      <c r="T197" s="23"/>
      <c r="U197" s="23"/>
      <c r="V197" s="23"/>
      <c r="W197" s="23"/>
      <c r="X197" s="23" t="s">
        <v>124</v>
      </c>
      <c r="Y197" s="23" t="s">
        <v>125</v>
      </c>
      <c r="Z197" s="23" t="s">
        <v>125</v>
      </c>
      <c r="AA197" s="23" t="s">
        <v>126</v>
      </c>
      <c r="AB197" s="23" t="s">
        <v>126</v>
      </c>
      <c r="AC197" s="23" t="s">
        <v>126</v>
      </c>
      <c r="AD197" s="23">
        <v>191</v>
      </c>
      <c r="AE197" s="23">
        <v>806</v>
      </c>
      <c r="AF197" s="23">
        <v>5179</v>
      </c>
      <c r="AG197" s="23" t="s">
        <v>248</v>
      </c>
      <c r="AH197" s="28" t="s">
        <v>612</v>
      </c>
      <c r="AI197" s="41" t="s">
        <v>541</v>
      </c>
    </row>
    <row r="198" s="2" customFormat="1" ht="42.75" spans="1:35">
      <c r="A198" s="29" t="s">
        <v>670</v>
      </c>
      <c r="B198" s="23" t="s">
        <v>671</v>
      </c>
      <c r="C198" s="23" t="s">
        <v>672</v>
      </c>
      <c r="D198" s="23" t="s">
        <v>188</v>
      </c>
      <c r="E198" s="23" t="s">
        <v>673</v>
      </c>
      <c r="F198" s="23" t="s">
        <v>121</v>
      </c>
      <c r="G198" s="23" t="s">
        <v>188</v>
      </c>
      <c r="H198" s="23" t="s">
        <v>644</v>
      </c>
      <c r="I198" s="23">
        <v>5388114</v>
      </c>
      <c r="J198" s="23">
        <v>43</v>
      </c>
      <c r="K198" s="23">
        <v>43</v>
      </c>
      <c r="L198" s="23">
        <v>43</v>
      </c>
      <c r="M198" s="23"/>
      <c r="N198" s="23"/>
      <c r="O198" s="23"/>
      <c r="P198" s="23"/>
      <c r="Q198" s="23"/>
      <c r="R198" s="23"/>
      <c r="S198" s="23"/>
      <c r="T198" s="23"/>
      <c r="U198" s="23"/>
      <c r="V198" s="23"/>
      <c r="W198" s="23"/>
      <c r="X198" s="23" t="s">
        <v>124</v>
      </c>
      <c r="Y198" s="23" t="s">
        <v>125</v>
      </c>
      <c r="Z198" s="23" t="s">
        <v>125</v>
      </c>
      <c r="AA198" s="23" t="s">
        <v>126</v>
      </c>
      <c r="AB198" s="23" t="s">
        <v>126</v>
      </c>
      <c r="AC198" s="23" t="s">
        <v>126</v>
      </c>
      <c r="AD198" s="23">
        <v>73</v>
      </c>
      <c r="AE198" s="23">
        <v>273</v>
      </c>
      <c r="AF198" s="23">
        <v>2439</v>
      </c>
      <c r="AG198" s="23" t="s">
        <v>248</v>
      </c>
      <c r="AH198" s="28" t="s">
        <v>612</v>
      </c>
      <c r="AI198" s="41" t="s">
        <v>541</v>
      </c>
    </row>
    <row r="199" s="2" customFormat="1" ht="42.75" spans="1:35">
      <c r="A199" s="29" t="s">
        <v>674</v>
      </c>
      <c r="B199" s="23" t="s">
        <v>675</v>
      </c>
      <c r="C199" s="23" t="s">
        <v>676</v>
      </c>
      <c r="D199" s="23" t="s">
        <v>188</v>
      </c>
      <c r="E199" s="23" t="s">
        <v>673</v>
      </c>
      <c r="F199" s="23" t="s">
        <v>121</v>
      </c>
      <c r="G199" s="23" t="s">
        <v>188</v>
      </c>
      <c r="H199" s="23" t="s">
        <v>644</v>
      </c>
      <c r="I199" s="23">
        <v>5388114</v>
      </c>
      <c r="J199" s="23">
        <v>51</v>
      </c>
      <c r="K199" s="23">
        <v>51</v>
      </c>
      <c r="L199" s="23">
        <v>51</v>
      </c>
      <c r="M199" s="23"/>
      <c r="N199" s="23"/>
      <c r="O199" s="23"/>
      <c r="P199" s="23"/>
      <c r="Q199" s="23"/>
      <c r="R199" s="23"/>
      <c r="S199" s="23"/>
      <c r="T199" s="23"/>
      <c r="U199" s="23"/>
      <c r="V199" s="23"/>
      <c r="W199" s="23"/>
      <c r="X199" s="23" t="s">
        <v>124</v>
      </c>
      <c r="Y199" s="23" t="s">
        <v>125</v>
      </c>
      <c r="Z199" s="23" t="s">
        <v>125</v>
      </c>
      <c r="AA199" s="23" t="s">
        <v>126</v>
      </c>
      <c r="AB199" s="23" t="s">
        <v>126</v>
      </c>
      <c r="AC199" s="23" t="s">
        <v>126</v>
      </c>
      <c r="AD199" s="23">
        <v>73</v>
      </c>
      <c r="AE199" s="23">
        <v>273</v>
      </c>
      <c r="AF199" s="23">
        <v>2439</v>
      </c>
      <c r="AG199" s="23" t="s">
        <v>248</v>
      </c>
      <c r="AH199" s="28" t="s">
        <v>612</v>
      </c>
      <c r="AI199" s="41" t="s">
        <v>541</v>
      </c>
    </row>
    <row r="200" s="2" customFormat="1" ht="57" spans="1:35">
      <c r="A200" s="29" t="s">
        <v>677</v>
      </c>
      <c r="B200" s="23" t="s">
        <v>678</v>
      </c>
      <c r="C200" s="23" t="s">
        <v>679</v>
      </c>
      <c r="D200" s="23" t="s">
        <v>119</v>
      </c>
      <c r="E200" s="23" t="s">
        <v>140</v>
      </c>
      <c r="F200" s="23" t="s">
        <v>121</v>
      </c>
      <c r="G200" s="23" t="s">
        <v>119</v>
      </c>
      <c r="H200" s="23" t="s">
        <v>549</v>
      </c>
      <c r="I200" s="23">
        <v>5451034</v>
      </c>
      <c r="J200" s="23">
        <v>63.64</v>
      </c>
      <c r="K200" s="23">
        <v>63.64</v>
      </c>
      <c r="L200" s="23">
        <v>63.64</v>
      </c>
      <c r="M200" s="23"/>
      <c r="N200" s="23"/>
      <c r="O200" s="23"/>
      <c r="P200" s="23"/>
      <c r="Q200" s="23"/>
      <c r="R200" s="23"/>
      <c r="S200" s="23"/>
      <c r="T200" s="23"/>
      <c r="U200" s="23"/>
      <c r="V200" s="23"/>
      <c r="W200" s="23"/>
      <c r="X200" s="23" t="s">
        <v>124</v>
      </c>
      <c r="Y200" s="23" t="s">
        <v>125</v>
      </c>
      <c r="Z200" s="23" t="s">
        <v>125</v>
      </c>
      <c r="AA200" s="23" t="s">
        <v>126</v>
      </c>
      <c r="AB200" s="23" t="s">
        <v>126</v>
      </c>
      <c r="AC200" s="23" t="s">
        <v>126</v>
      </c>
      <c r="AD200" s="23">
        <v>55</v>
      </c>
      <c r="AE200" s="23">
        <v>213</v>
      </c>
      <c r="AF200" s="23">
        <v>1823</v>
      </c>
      <c r="AG200" s="28" t="s">
        <v>550</v>
      </c>
      <c r="AH200" s="28" t="s">
        <v>550</v>
      </c>
      <c r="AI200" s="41" t="s">
        <v>541</v>
      </c>
    </row>
    <row r="201" s="2" customFormat="1" ht="71.25" spans="1:35">
      <c r="A201" s="29" t="s">
        <v>680</v>
      </c>
      <c r="B201" s="23" t="s">
        <v>681</v>
      </c>
      <c r="C201" s="23" t="s">
        <v>682</v>
      </c>
      <c r="D201" s="23" t="s">
        <v>119</v>
      </c>
      <c r="E201" s="23" t="s">
        <v>148</v>
      </c>
      <c r="F201" s="23" t="s">
        <v>121</v>
      </c>
      <c r="G201" s="23" t="s">
        <v>119</v>
      </c>
      <c r="H201" s="23" t="s">
        <v>549</v>
      </c>
      <c r="I201" s="23">
        <v>5451034</v>
      </c>
      <c r="J201" s="23">
        <v>149.81</v>
      </c>
      <c r="K201" s="23">
        <v>149.81</v>
      </c>
      <c r="L201" s="23">
        <v>149.81</v>
      </c>
      <c r="M201" s="23"/>
      <c r="N201" s="23"/>
      <c r="O201" s="23"/>
      <c r="P201" s="23"/>
      <c r="Q201" s="23"/>
      <c r="R201" s="23"/>
      <c r="S201" s="23"/>
      <c r="T201" s="23"/>
      <c r="U201" s="23"/>
      <c r="V201" s="23"/>
      <c r="W201" s="23"/>
      <c r="X201" s="23" t="s">
        <v>124</v>
      </c>
      <c r="Y201" s="23" t="s">
        <v>125</v>
      </c>
      <c r="Z201" s="23" t="s">
        <v>125</v>
      </c>
      <c r="AA201" s="23" t="s">
        <v>126</v>
      </c>
      <c r="AB201" s="23" t="s">
        <v>126</v>
      </c>
      <c r="AC201" s="23" t="s">
        <v>126</v>
      </c>
      <c r="AD201" s="23">
        <v>141</v>
      </c>
      <c r="AE201" s="23">
        <v>494</v>
      </c>
      <c r="AF201" s="23">
        <v>4253</v>
      </c>
      <c r="AG201" s="28" t="s">
        <v>550</v>
      </c>
      <c r="AH201" s="28" t="s">
        <v>550</v>
      </c>
      <c r="AI201" s="41" t="s">
        <v>541</v>
      </c>
    </row>
    <row r="202" s="2" customFormat="1" ht="57" spans="1:35">
      <c r="A202" s="29" t="s">
        <v>683</v>
      </c>
      <c r="B202" s="28" t="s">
        <v>684</v>
      </c>
      <c r="C202" s="47" t="s">
        <v>685</v>
      </c>
      <c r="D202" s="23" t="s">
        <v>119</v>
      </c>
      <c r="E202" s="23" t="s">
        <v>144</v>
      </c>
      <c r="F202" s="23" t="s">
        <v>121</v>
      </c>
      <c r="G202" s="23" t="s">
        <v>119</v>
      </c>
      <c r="H202" s="23" t="s">
        <v>549</v>
      </c>
      <c r="I202" s="23">
        <v>5451034</v>
      </c>
      <c r="J202" s="23">
        <v>14</v>
      </c>
      <c r="K202" s="23">
        <v>14</v>
      </c>
      <c r="L202" s="23">
        <v>14</v>
      </c>
      <c r="M202" s="23"/>
      <c r="N202" s="23"/>
      <c r="O202" s="23"/>
      <c r="P202" s="23"/>
      <c r="Q202" s="23"/>
      <c r="R202" s="23"/>
      <c r="S202" s="23"/>
      <c r="T202" s="23"/>
      <c r="U202" s="23"/>
      <c r="V202" s="23"/>
      <c r="W202" s="23"/>
      <c r="X202" s="23" t="s">
        <v>124</v>
      </c>
      <c r="Y202" s="23" t="s">
        <v>125</v>
      </c>
      <c r="Z202" s="23" t="s">
        <v>125</v>
      </c>
      <c r="AA202" s="23" t="s">
        <v>126</v>
      </c>
      <c r="AB202" s="23" t="s">
        <v>126</v>
      </c>
      <c r="AC202" s="23" t="s">
        <v>126</v>
      </c>
      <c r="AD202" s="23">
        <v>8</v>
      </c>
      <c r="AE202" s="23">
        <v>30</v>
      </c>
      <c r="AF202" s="23">
        <v>365</v>
      </c>
      <c r="AG202" s="28" t="s">
        <v>550</v>
      </c>
      <c r="AH202" s="28" t="s">
        <v>550</v>
      </c>
      <c r="AI202" s="41" t="s">
        <v>541</v>
      </c>
    </row>
    <row r="203" s="2" customFormat="1" ht="57" spans="1:35">
      <c r="A203" s="29" t="s">
        <v>686</v>
      </c>
      <c r="B203" s="23" t="s">
        <v>687</v>
      </c>
      <c r="C203" s="23" t="s">
        <v>688</v>
      </c>
      <c r="D203" s="23" t="s">
        <v>119</v>
      </c>
      <c r="E203" s="23" t="s">
        <v>689</v>
      </c>
      <c r="F203" s="23" t="s">
        <v>121</v>
      </c>
      <c r="G203" s="23" t="s">
        <v>119</v>
      </c>
      <c r="H203" s="23" t="s">
        <v>549</v>
      </c>
      <c r="I203" s="23">
        <v>5451034</v>
      </c>
      <c r="J203" s="23">
        <v>151.36</v>
      </c>
      <c r="K203" s="23">
        <v>151.36</v>
      </c>
      <c r="L203" s="23">
        <v>151.36</v>
      </c>
      <c r="M203" s="23"/>
      <c r="N203" s="23"/>
      <c r="O203" s="23"/>
      <c r="P203" s="23"/>
      <c r="Q203" s="23"/>
      <c r="R203" s="23"/>
      <c r="S203" s="23"/>
      <c r="T203" s="23"/>
      <c r="U203" s="23"/>
      <c r="V203" s="23"/>
      <c r="W203" s="23"/>
      <c r="X203" s="23" t="s">
        <v>124</v>
      </c>
      <c r="Y203" s="23" t="s">
        <v>125</v>
      </c>
      <c r="Z203" s="23" t="s">
        <v>125</v>
      </c>
      <c r="AA203" s="23" t="s">
        <v>126</v>
      </c>
      <c r="AB203" s="23" t="s">
        <v>126</v>
      </c>
      <c r="AC203" s="23" t="s">
        <v>126</v>
      </c>
      <c r="AD203" s="23">
        <v>153</v>
      </c>
      <c r="AE203" s="23">
        <v>543</v>
      </c>
      <c r="AF203" s="23">
        <v>850</v>
      </c>
      <c r="AG203" s="28" t="s">
        <v>550</v>
      </c>
      <c r="AH203" s="28" t="s">
        <v>550</v>
      </c>
      <c r="AI203" s="41" t="s">
        <v>541</v>
      </c>
    </row>
    <row r="204" s="2" customFormat="1" ht="42.75" spans="1:35">
      <c r="A204" s="29" t="s">
        <v>690</v>
      </c>
      <c r="B204" s="23" t="s">
        <v>691</v>
      </c>
      <c r="C204" s="23" t="s">
        <v>692</v>
      </c>
      <c r="D204" s="23" t="s">
        <v>424</v>
      </c>
      <c r="E204" s="23" t="s">
        <v>693</v>
      </c>
      <c r="F204" s="23" t="s">
        <v>121</v>
      </c>
      <c r="G204" s="23" t="s">
        <v>424</v>
      </c>
      <c r="H204" s="23" t="s">
        <v>694</v>
      </c>
      <c r="I204" s="23">
        <v>5239341</v>
      </c>
      <c r="J204" s="23">
        <v>13.5</v>
      </c>
      <c r="K204" s="23">
        <v>13.5</v>
      </c>
      <c r="L204" s="23">
        <v>13.5</v>
      </c>
      <c r="M204" s="23"/>
      <c r="N204" s="23"/>
      <c r="O204" s="23"/>
      <c r="P204" s="23"/>
      <c r="Q204" s="23"/>
      <c r="R204" s="23"/>
      <c r="S204" s="23"/>
      <c r="T204" s="23"/>
      <c r="U204" s="23"/>
      <c r="V204" s="23"/>
      <c r="W204" s="23"/>
      <c r="X204" s="23" t="s">
        <v>124</v>
      </c>
      <c r="Y204" s="23" t="s">
        <v>125</v>
      </c>
      <c r="Z204" s="23" t="s">
        <v>125</v>
      </c>
      <c r="AA204" s="23" t="s">
        <v>126</v>
      </c>
      <c r="AB204" s="23" t="s">
        <v>126</v>
      </c>
      <c r="AC204" s="23" t="s">
        <v>126</v>
      </c>
      <c r="AD204" s="23">
        <v>39</v>
      </c>
      <c r="AE204" s="23">
        <v>130</v>
      </c>
      <c r="AF204" s="23">
        <v>470</v>
      </c>
      <c r="AG204" s="23" t="s">
        <v>612</v>
      </c>
      <c r="AH204" s="23" t="s">
        <v>695</v>
      </c>
      <c r="AI204" s="41" t="s">
        <v>541</v>
      </c>
    </row>
    <row r="205" s="2" customFormat="1" ht="42.75" spans="1:35">
      <c r="A205" s="29" t="s">
        <v>696</v>
      </c>
      <c r="B205" s="23" t="s">
        <v>697</v>
      </c>
      <c r="C205" s="23" t="s">
        <v>698</v>
      </c>
      <c r="D205" s="23" t="s">
        <v>424</v>
      </c>
      <c r="E205" s="23" t="s">
        <v>699</v>
      </c>
      <c r="F205" s="23" t="s">
        <v>121</v>
      </c>
      <c r="G205" s="23" t="s">
        <v>424</v>
      </c>
      <c r="H205" s="23" t="s">
        <v>694</v>
      </c>
      <c r="I205" s="23">
        <v>5239341</v>
      </c>
      <c r="J205" s="23">
        <v>93.5</v>
      </c>
      <c r="K205" s="23">
        <v>93.5</v>
      </c>
      <c r="L205" s="23">
        <v>93.5</v>
      </c>
      <c r="M205" s="23"/>
      <c r="N205" s="23"/>
      <c r="O205" s="23"/>
      <c r="P205" s="23"/>
      <c r="Q205" s="23"/>
      <c r="R205" s="23"/>
      <c r="S205" s="23"/>
      <c r="T205" s="23"/>
      <c r="U205" s="23"/>
      <c r="V205" s="23"/>
      <c r="W205" s="23"/>
      <c r="X205" s="23" t="s">
        <v>124</v>
      </c>
      <c r="Y205" s="23" t="s">
        <v>125</v>
      </c>
      <c r="Z205" s="23" t="s">
        <v>125</v>
      </c>
      <c r="AA205" s="23" t="s">
        <v>126</v>
      </c>
      <c r="AB205" s="23" t="s">
        <v>126</v>
      </c>
      <c r="AC205" s="23" t="s">
        <v>126</v>
      </c>
      <c r="AD205" s="23">
        <v>57</v>
      </c>
      <c r="AE205" s="23">
        <v>227</v>
      </c>
      <c r="AF205" s="23">
        <v>510</v>
      </c>
      <c r="AG205" s="23" t="s">
        <v>612</v>
      </c>
      <c r="AH205" s="23" t="s">
        <v>695</v>
      </c>
      <c r="AI205" s="41" t="s">
        <v>541</v>
      </c>
    </row>
    <row r="206" s="2" customFormat="1" ht="57" spans="1:35">
      <c r="A206" s="29" t="s">
        <v>700</v>
      </c>
      <c r="B206" s="23" t="s">
        <v>701</v>
      </c>
      <c r="C206" s="23" t="s">
        <v>702</v>
      </c>
      <c r="D206" s="23" t="s">
        <v>424</v>
      </c>
      <c r="E206" s="23" t="s">
        <v>703</v>
      </c>
      <c r="F206" s="23" t="s">
        <v>121</v>
      </c>
      <c r="G206" s="23" t="s">
        <v>424</v>
      </c>
      <c r="H206" s="23" t="s">
        <v>694</v>
      </c>
      <c r="I206" s="23">
        <v>5239341</v>
      </c>
      <c r="J206" s="23">
        <v>85</v>
      </c>
      <c r="K206" s="23">
        <v>85</v>
      </c>
      <c r="L206" s="23">
        <v>85</v>
      </c>
      <c r="M206" s="23"/>
      <c r="N206" s="23"/>
      <c r="O206" s="23"/>
      <c r="P206" s="23"/>
      <c r="Q206" s="23"/>
      <c r="R206" s="23"/>
      <c r="S206" s="23"/>
      <c r="T206" s="23"/>
      <c r="U206" s="23"/>
      <c r="V206" s="23"/>
      <c r="W206" s="23"/>
      <c r="X206" s="23" t="s">
        <v>124</v>
      </c>
      <c r="Y206" s="23" t="s">
        <v>125</v>
      </c>
      <c r="Z206" s="23" t="s">
        <v>125</v>
      </c>
      <c r="AA206" s="23" t="s">
        <v>126</v>
      </c>
      <c r="AB206" s="23" t="s">
        <v>126</v>
      </c>
      <c r="AC206" s="23" t="s">
        <v>126</v>
      </c>
      <c r="AD206" s="23">
        <v>34</v>
      </c>
      <c r="AE206" s="23">
        <v>142</v>
      </c>
      <c r="AF206" s="23">
        <v>319</v>
      </c>
      <c r="AG206" s="23" t="s">
        <v>612</v>
      </c>
      <c r="AH206" s="23" t="s">
        <v>695</v>
      </c>
      <c r="AI206" s="41" t="s">
        <v>541</v>
      </c>
    </row>
    <row r="207" s="2" customFormat="1" ht="42.75" spans="1:35">
      <c r="A207" s="29" t="s">
        <v>704</v>
      </c>
      <c r="B207" s="23" t="s">
        <v>705</v>
      </c>
      <c r="C207" s="23" t="s">
        <v>706</v>
      </c>
      <c r="D207" s="23" t="s">
        <v>424</v>
      </c>
      <c r="E207" s="23" t="s">
        <v>707</v>
      </c>
      <c r="F207" s="23" t="s">
        <v>121</v>
      </c>
      <c r="G207" s="23" t="s">
        <v>424</v>
      </c>
      <c r="H207" s="23" t="s">
        <v>694</v>
      </c>
      <c r="I207" s="23">
        <v>5239341</v>
      </c>
      <c r="J207" s="23">
        <v>69</v>
      </c>
      <c r="K207" s="23">
        <v>69</v>
      </c>
      <c r="L207" s="23">
        <v>69</v>
      </c>
      <c r="M207" s="23"/>
      <c r="N207" s="23"/>
      <c r="O207" s="23"/>
      <c r="P207" s="23"/>
      <c r="Q207" s="23"/>
      <c r="R207" s="23"/>
      <c r="S207" s="23"/>
      <c r="T207" s="23"/>
      <c r="U207" s="23"/>
      <c r="V207" s="23"/>
      <c r="W207" s="23"/>
      <c r="X207" s="23" t="s">
        <v>124</v>
      </c>
      <c r="Y207" s="23" t="s">
        <v>125</v>
      </c>
      <c r="Z207" s="23" t="s">
        <v>125</v>
      </c>
      <c r="AA207" s="23" t="s">
        <v>126</v>
      </c>
      <c r="AB207" s="23" t="s">
        <v>126</v>
      </c>
      <c r="AC207" s="23" t="s">
        <v>126</v>
      </c>
      <c r="AD207" s="23">
        <v>44</v>
      </c>
      <c r="AE207" s="23">
        <v>161</v>
      </c>
      <c r="AF207" s="23">
        <v>423</v>
      </c>
      <c r="AG207" s="23" t="s">
        <v>612</v>
      </c>
      <c r="AH207" s="23" t="s">
        <v>695</v>
      </c>
      <c r="AI207" s="41" t="s">
        <v>541</v>
      </c>
    </row>
    <row r="208" s="2" customFormat="1" ht="42.75" spans="1:35">
      <c r="A208" s="29" t="s">
        <v>708</v>
      </c>
      <c r="B208" s="23" t="s">
        <v>709</v>
      </c>
      <c r="C208" s="23" t="s">
        <v>710</v>
      </c>
      <c r="D208" s="23" t="s">
        <v>206</v>
      </c>
      <c r="E208" s="23" t="s">
        <v>242</v>
      </c>
      <c r="F208" s="23" t="s">
        <v>121</v>
      </c>
      <c r="G208" s="23" t="s">
        <v>206</v>
      </c>
      <c r="H208" s="23" t="s">
        <v>260</v>
      </c>
      <c r="I208" s="23" t="s">
        <v>261</v>
      </c>
      <c r="J208" s="23">
        <v>55</v>
      </c>
      <c r="K208" s="23">
        <v>55</v>
      </c>
      <c r="L208" s="23">
        <v>55</v>
      </c>
      <c r="M208" s="23"/>
      <c r="N208" s="23"/>
      <c r="O208" s="23"/>
      <c r="P208" s="23"/>
      <c r="Q208" s="23"/>
      <c r="R208" s="23"/>
      <c r="S208" s="23"/>
      <c r="T208" s="23"/>
      <c r="U208" s="23"/>
      <c r="V208" s="23"/>
      <c r="W208" s="23"/>
      <c r="X208" s="23" t="s">
        <v>124</v>
      </c>
      <c r="Y208" s="23" t="s">
        <v>125</v>
      </c>
      <c r="Z208" s="23" t="s">
        <v>125</v>
      </c>
      <c r="AA208" s="23" t="s">
        <v>126</v>
      </c>
      <c r="AB208" s="23" t="s">
        <v>126</v>
      </c>
      <c r="AC208" s="23" t="s">
        <v>126</v>
      </c>
      <c r="AD208" s="23">
        <v>66</v>
      </c>
      <c r="AE208" s="23">
        <v>321</v>
      </c>
      <c r="AF208" s="23">
        <v>981</v>
      </c>
      <c r="AG208" s="23" t="s">
        <v>248</v>
      </c>
      <c r="AH208" s="23" t="s">
        <v>612</v>
      </c>
      <c r="AI208" s="41" t="s">
        <v>541</v>
      </c>
    </row>
    <row r="209" s="2" customFormat="1" ht="42.75" spans="1:35">
      <c r="A209" s="29" t="s">
        <v>711</v>
      </c>
      <c r="B209" s="23" t="s">
        <v>712</v>
      </c>
      <c r="C209" s="23" t="s">
        <v>713</v>
      </c>
      <c r="D209" s="23" t="s">
        <v>206</v>
      </c>
      <c r="E209" s="23" t="s">
        <v>231</v>
      </c>
      <c r="F209" s="23" t="s">
        <v>121</v>
      </c>
      <c r="G209" s="23" t="s">
        <v>206</v>
      </c>
      <c r="H209" s="23" t="s">
        <v>260</v>
      </c>
      <c r="I209" s="23" t="s">
        <v>261</v>
      </c>
      <c r="J209" s="23">
        <v>61</v>
      </c>
      <c r="K209" s="23">
        <v>61</v>
      </c>
      <c r="L209" s="23">
        <v>61</v>
      </c>
      <c r="M209" s="23"/>
      <c r="N209" s="23"/>
      <c r="O209" s="23"/>
      <c r="P209" s="23"/>
      <c r="Q209" s="23"/>
      <c r="R209" s="23"/>
      <c r="S209" s="23"/>
      <c r="T209" s="23"/>
      <c r="U209" s="23"/>
      <c r="V209" s="23"/>
      <c r="W209" s="23"/>
      <c r="X209" s="23" t="s">
        <v>124</v>
      </c>
      <c r="Y209" s="23" t="s">
        <v>125</v>
      </c>
      <c r="Z209" s="23" t="s">
        <v>125</v>
      </c>
      <c r="AA209" s="23" t="s">
        <v>126</v>
      </c>
      <c r="AB209" s="23" t="s">
        <v>126</v>
      </c>
      <c r="AC209" s="23" t="s">
        <v>126</v>
      </c>
      <c r="AD209" s="23">
        <v>106</v>
      </c>
      <c r="AE209" s="23">
        <v>470</v>
      </c>
      <c r="AF209" s="23">
        <v>1800</v>
      </c>
      <c r="AG209" s="23" t="s">
        <v>248</v>
      </c>
      <c r="AH209" s="23" t="s">
        <v>612</v>
      </c>
      <c r="AI209" s="41" t="s">
        <v>541</v>
      </c>
    </row>
    <row r="210" s="2" customFormat="1" ht="42.75" spans="1:35">
      <c r="A210" s="29" t="s">
        <v>714</v>
      </c>
      <c r="B210" s="23" t="s">
        <v>715</v>
      </c>
      <c r="C210" s="23" t="s">
        <v>716</v>
      </c>
      <c r="D210" s="23" t="s">
        <v>206</v>
      </c>
      <c r="E210" s="23" t="s">
        <v>717</v>
      </c>
      <c r="F210" s="23" t="s">
        <v>121</v>
      </c>
      <c r="G210" s="23" t="s">
        <v>206</v>
      </c>
      <c r="H210" s="23" t="s">
        <v>260</v>
      </c>
      <c r="I210" s="23" t="s">
        <v>261</v>
      </c>
      <c r="J210" s="23">
        <v>17.5</v>
      </c>
      <c r="K210" s="23">
        <v>17.5</v>
      </c>
      <c r="L210" s="23">
        <v>17.5</v>
      </c>
      <c r="M210" s="23"/>
      <c r="N210" s="23"/>
      <c r="O210" s="23"/>
      <c r="P210" s="23"/>
      <c r="Q210" s="23"/>
      <c r="R210" s="23"/>
      <c r="S210" s="23"/>
      <c r="T210" s="23"/>
      <c r="U210" s="23"/>
      <c r="V210" s="23"/>
      <c r="W210" s="23"/>
      <c r="X210" s="23" t="s">
        <v>124</v>
      </c>
      <c r="Y210" s="23" t="s">
        <v>125</v>
      </c>
      <c r="Z210" s="23" t="s">
        <v>125</v>
      </c>
      <c r="AA210" s="23" t="s">
        <v>126</v>
      </c>
      <c r="AB210" s="23" t="s">
        <v>126</v>
      </c>
      <c r="AC210" s="23" t="s">
        <v>126</v>
      </c>
      <c r="AD210" s="23">
        <v>121</v>
      </c>
      <c r="AE210" s="23">
        <v>624</v>
      </c>
      <c r="AF210" s="23">
        <v>2184</v>
      </c>
      <c r="AG210" s="23" t="s">
        <v>248</v>
      </c>
      <c r="AH210" s="23" t="s">
        <v>612</v>
      </c>
      <c r="AI210" s="41" t="s">
        <v>541</v>
      </c>
    </row>
    <row r="211" s="2" customFormat="1" ht="42.75" spans="1:35">
      <c r="A211" s="29" t="s">
        <v>718</v>
      </c>
      <c r="B211" s="23" t="s">
        <v>719</v>
      </c>
      <c r="C211" s="23" t="s">
        <v>720</v>
      </c>
      <c r="D211" s="23" t="s">
        <v>206</v>
      </c>
      <c r="E211" s="23" t="s">
        <v>721</v>
      </c>
      <c r="F211" s="23" t="s">
        <v>121</v>
      </c>
      <c r="G211" s="23" t="s">
        <v>206</v>
      </c>
      <c r="H211" s="23" t="s">
        <v>260</v>
      </c>
      <c r="I211" s="23" t="s">
        <v>261</v>
      </c>
      <c r="J211" s="23">
        <v>18</v>
      </c>
      <c r="K211" s="23">
        <v>18</v>
      </c>
      <c r="L211" s="23">
        <v>18</v>
      </c>
      <c r="M211" s="23"/>
      <c r="N211" s="23"/>
      <c r="O211" s="23"/>
      <c r="P211" s="23"/>
      <c r="Q211" s="23"/>
      <c r="R211" s="23"/>
      <c r="S211" s="23"/>
      <c r="T211" s="23"/>
      <c r="U211" s="23"/>
      <c r="V211" s="23"/>
      <c r="W211" s="23"/>
      <c r="X211" s="23" t="s">
        <v>124</v>
      </c>
      <c r="Y211" s="23" t="s">
        <v>125</v>
      </c>
      <c r="Z211" s="23" t="s">
        <v>125</v>
      </c>
      <c r="AA211" s="23" t="s">
        <v>126</v>
      </c>
      <c r="AB211" s="23" t="s">
        <v>126</v>
      </c>
      <c r="AC211" s="23" t="s">
        <v>126</v>
      </c>
      <c r="AD211" s="23">
        <v>111</v>
      </c>
      <c r="AE211" s="23">
        <v>456</v>
      </c>
      <c r="AF211" s="23">
        <v>1596</v>
      </c>
      <c r="AG211" s="23" t="s">
        <v>248</v>
      </c>
      <c r="AH211" s="23" t="s">
        <v>612</v>
      </c>
      <c r="AI211" s="41" t="s">
        <v>541</v>
      </c>
    </row>
    <row r="212" s="2" customFormat="1" ht="42.75" spans="1:35">
      <c r="A212" s="29" t="s">
        <v>722</v>
      </c>
      <c r="B212" s="23" t="s">
        <v>723</v>
      </c>
      <c r="C212" s="23" t="s">
        <v>724</v>
      </c>
      <c r="D212" s="23" t="s">
        <v>206</v>
      </c>
      <c r="E212" s="23" t="s">
        <v>401</v>
      </c>
      <c r="F212" s="23" t="s">
        <v>121</v>
      </c>
      <c r="G212" s="23" t="s">
        <v>206</v>
      </c>
      <c r="H212" s="23" t="s">
        <v>260</v>
      </c>
      <c r="I212" s="23" t="s">
        <v>261</v>
      </c>
      <c r="J212" s="23">
        <v>35</v>
      </c>
      <c r="K212" s="23">
        <v>35</v>
      </c>
      <c r="L212" s="23">
        <v>35</v>
      </c>
      <c r="M212" s="23"/>
      <c r="N212" s="23"/>
      <c r="O212" s="23"/>
      <c r="P212" s="23"/>
      <c r="Q212" s="23"/>
      <c r="R212" s="23"/>
      <c r="S212" s="23"/>
      <c r="T212" s="23"/>
      <c r="U212" s="23"/>
      <c r="V212" s="23"/>
      <c r="W212" s="23"/>
      <c r="X212" s="23" t="s">
        <v>124</v>
      </c>
      <c r="Y212" s="23" t="s">
        <v>125</v>
      </c>
      <c r="Z212" s="23" t="s">
        <v>125</v>
      </c>
      <c r="AA212" s="23" t="s">
        <v>126</v>
      </c>
      <c r="AB212" s="23" t="s">
        <v>126</v>
      </c>
      <c r="AC212" s="23" t="s">
        <v>126</v>
      </c>
      <c r="AD212" s="23">
        <v>41</v>
      </c>
      <c r="AE212" s="23">
        <v>138</v>
      </c>
      <c r="AF212" s="23">
        <v>532</v>
      </c>
      <c r="AG212" s="23" t="s">
        <v>248</v>
      </c>
      <c r="AH212" s="23" t="s">
        <v>612</v>
      </c>
      <c r="AI212" s="41" t="s">
        <v>541</v>
      </c>
    </row>
    <row r="213" s="2" customFormat="1" ht="42.75" spans="1:35">
      <c r="A213" s="29" t="s">
        <v>725</v>
      </c>
      <c r="B213" s="23" t="s">
        <v>726</v>
      </c>
      <c r="C213" s="23" t="s">
        <v>727</v>
      </c>
      <c r="D213" s="23" t="s">
        <v>206</v>
      </c>
      <c r="E213" s="23" t="s">
        <v>728</v>
      </c>
      <c r="F213" s="23" t="s">
        <v>121</v>
      </c>
      <c r="G213" s="23" t="s">
        <v>206</v>
      </c>
      <c r="H213" s="23" t="s">
        <v>260</v>
      </c>
      <c r="I213" s="23" t="s">
        <v>261</v>
      </c>
      <c r="J213" s="23">
        <v>91.2</v>
      </c>
      <c r="K213" s="23">
        <v>91.2</v>
      </c>
      <c r="L213" s="23">
        <v>91.2</v>
      </c>
      <c r="M213" s="23"/>
      <c r="N213" s="23"/>
      <c r="O213" s="23"/>
      <c r="P213" s="23"/>
      <c r="Q213" s="23"/>
      <c r="R213" s="23"/>
      <c r="S213" s="23"/>
      <c r="T213" s="23"/>
      <c r="U213" s="23"/>
      <c r="V213" s="23"/>
      <c r="W213" s="23"/>
      <c r="X213" s="23" t="s">
        <v>124</v>
      </c>
      <c r="Y213" s="23" t="s">
        <v>125</v>
      </c>
      <c r="Z213" s="23" t="s">
        <v>125</v>
      </c>
      <c r="AA213" s="23" t="s">
        <v>126</v>
      </c>
      <c r="AB213" s="23" t="s">
        <v>126</v>
      </c>
      <c r="AC213" s="23" t="s">
        <v>126</v>
      </c>
      <c r="AD213" s="23">
        <v>114</v>
      </c>
      <c r="AE213" s="23">
        <v>720</v>
      </c>
      <c r="AF213" s="23">
        <v>3060</v>
      </c>
      <c r="AG213" s="23" t="s">
        <v>248</v>
      </c>
      <c r="AH213" s="23" t="s">
        <v>612</v>
      </c>
      <c r="AI213" s="41" t="s">
        <v>541</v>
      </c>
    </row>
    <row r="214" s="2" customFormat="1" ht="42.75" spans="1:35">
      <c r="A214" s="29" t="s">
        <v>729</v>
      </c>
      <c r="B214" s="23" t="s">
        <v>730</v>
      </c>
      <c r="C214" s="23" t="s">
        <v>731</v>
      </c>
      <c r="D214" s="23" t="s">
        <v>206</v>
      </c>
      <c r="E214" s="23" t="s">
        <v>215</v>
      </c>
      <c r="F214" s="23" t="s">
        <v>121</v>
      </c>
      <c r="G214" s="23" t="s">
        <v>206</v>
      </c>
      <c r="H214" s="23" t="s">
        <v>260</v>
      </c>
      <c r="I214" s="23" t="s">
        <v>261</v>
      </c>
      <c r="J214" s="23">
        <v>11</v>
      </c>
      <c r="K214" s="23">
        <v>11</v>
      </c>
      <c r="L214" s="23">
        <v>11</v>
      </c>
      <c r="M214" s="23"/>
      <c r="N214" s="23"/>
      <c r="O214" s="23"/>
      <c r="P214" s="23"/>
      <c r="Q214" s="23"/>
      <c r="R214" s="23"/>
      <c r="S214" s="23"/>
      <c r="T214" s="23"/>
      <c r="U214" s="23"/>
      <c r="V214" s="23"/>
      <c r="W214" s="23"/>
      <c r="X214" s="23" t="s">
        <v>124</v>
      </c>
      <c r="Y214" s="23" t="s">
        <v>125</v>
      </c>
      <c r="Z214" s="23" t="s">
        <v>125</v>
      </c>
      <c r="AA214" s="23" t="s">
        <v>126</v>
      </c>
      <c r="AB214" s="23" t="s">
        <v>126</v>
      </c>
      <c r="AC214" s="23" t="s">
        <v>126</v>
      </c>
      <c r="AD214" s="23">
        <v>214</v>
      </c>
      <c r="AE214" s="23">
        <v>510</v>
      </c>
      <c r="AF214" s="23">
        <v>1782</v>
      </c>
      <c r="AG214" s="23" t="s">
        <v>248</v>
      </c>
      <c r="AH214" s="23" t="s">
        <v>612</v>
      </c>
      <c r="AI214" s="41" t="s">
        <v>541</v>
      </c>
    </row>
    <row r="215" s="2" customFormat="1" ht="42.75" spans="1:35">
      <c r="A215" s="29" t="s">
        <v>732</v>
      </c>
      <c r="B215" s="23" t="s">
        <v>733</v>
      </c>
      <c r="C215" s="23" t="s">
        <v>734</v>
      </c>
      <c r="D215" s="23" t="s">
        <v>206</v>
      </c>
      <c r="E215" s="23" t="s">
        <v>227</v>
      </c>
      <c r="F215" s="23" t="s">
        <v>121</v>
      </c>
      <c r="G215" s="23" t="s">
        <v>206</v>
      </c>
      <c r="H215" s="23" t="s">
        <v>260</v>
      </c>
      <c r="I215" s="23" t="s">
        <v>261</v>
      </c>
      <c r="J215" s="23">
        <v>41</v>
      </c>
      <c r="K215" s="23">
        <v>41</v>
      </c>
      <c r="L215" s="23">
        <v>41</v>
      </c>
      <c r="M215" s="23"/>
      <c r="N215" s="23"/>
      <c r="O215" s="23"/>
      <c r="P215" s="23"/>
      <c r="Q215" s="23"/>
      <c r="R215" s="23"/>
      <c r="S215" s="23"/>
      <c r="T215" s="23"/>
      <c r="U215" s="23"/>
      <c r="V215" s="23"/>
      <c r="W215" s="23"/>
      <c r="X215" s="23" t="s">
        <v>124</v>
      </c>
      <c r="Y215" s="23" t="s">
        <v>125</v>
      </c>
      <c r="Z215" s="23" t="s">
        <v>125</v>
      </c>
      <c r="AA215" s="23" t="s">
        <v>126</v>
      </c>
      <c r="AB215" s="23" t="s">
        <v>126</v>
      </c>
      <c r="AC215" s="23" t="s">
        <v>126</v>
      </c>
      <c r="AD215" s="23">
        <v>52</v>
      </c>
      <c r="AE215" s="23">
        <v>459</v>
      </c>
      <c r="AF215" s="23">
        <v>1940</v>
      </c>
      <c r="AG215" s="23" t="s">
        <v>248</v>
      </c>
      <c r="AH215" s="23" t="s">
        <v>612</v>
      </c>
      <c r="AI215" s="41" t="s">
        <v>541</v>
      </c>
    </row>
    <row r="216" s="2" customFormat="1" ht="42.75" spans="1:35">
      <c r="A216" s="29" t="s">
        <v>735</v>
      </c>
      <c r="B216" s="23" t="s">
        <v>736</v>
      </c>
      <c r="C216" s="23" t="s">
        <v>737</v>
      </c>
      <c r="D216" s="23" t="s">
        <v>206</v>
      </c>
      <c r="E216" s="23" t="s">
        <v>393</v>
      </c>
      <c r="F216" s="23" t="s">
        <v>121</v>
      </c>
      <c r="G216" s="23" t="s">
        <v>206</v>
      </c>
      <c r="H216" s="23" t="s">
        <v>260</v>
      </c>
      <c r="I216" s="23" t="s">
        <v>261</v>
      </c>
      <c r="J216" s="23">
        <v>23</v>
      </c>
      <c r="K216" s="23">
        <v>23</v>
      </c>
      <c r="L216" s="23">
        <v>23</v>
      </c>
      <c r="M216" s="23"/>
      <c r="N216" s="23"/>
      <c r="O216" s="23"/>
      <c r="P216" s="23"/>
      <c r="Q216" s="23"/>
      <c r="R216" s="23"/>
      <c r="S216" s="23"/>
      <c r="T216" s="23"/>
      <c r="U216" s="23"/>
      <c r="V216" s="23"/>
      <c r="W216" s="23"/>
      <c r="X216" s="23" t="s">
        <v>124</v>
      </c>
      <c r="Y216" s="23" t="s">
        <v>125</v>
      </c>
      <c r="Z216" s="23" t="s">
        <v>125</v>
      </c>
      <c r="AA216" s="23" t="s">
        <v>126</v>
      </c>
      <c r="AB216" s="23" t="s">
        <v>126</v>
      </c>
      <c r="AC216" s="23" t="s">
        <v>126</v>
      </c>
      <c r="AD216" s="23">
        <v>96</v>
      </c>
      <c r="AE216" s="23">
        <v>245</v>
      </c>
      <c r="AF216" s="23">
        <v>865</v>
      </c>
      <c r="AG216" s="23" t="s">
        <v>248</v>
      </c>
      <c r="AH216" s="23" t="s">
        <v>612</v>
      </c>
      <c r="AI216" s="41" t="s">
        <v>541</v>
      </c>
    </row>
    <row r="217" s="2" customFormat="1" ht="42.75" spans="1:35">
      <c r="A217" s="29" t="s">
        <v>738</v>
      </c>
      <c r="B217" s="23" t="s">
        <v>739</v>
      </c>
      <c r="C217" s="23" t="s">
        <v>740</v>
      </c>
      <c r="D217" s="23" t="s">
        <v>206</v>
      </c>
      <c r="E217" s="23" t="s">
        <v>741</v>
      </c>
      <c r="F217" s="23" t="s">
        <v>121</v>
      </c>
      <c r="G217" s="23" t="s">
        <v>206</v>
      </c>
      <c r="H217" s="23" t="s">
        <v>260</v>
      </c>
      <c r="I217" s="23" t="s">
        <v>261</v>
      </c>
      <c r="J217" s="23">
        <v>28</v>
      </c>
      <c r="K217" s="23">
        <v>28</v>
      </c>
      <c r="L217" s="23">
        <v>28</v>
      </c>
      <c r="M217" s="23"/>
      <c r="N217" s="23"/>
      <c r="O217" s="23"/>
      <c r="P217" s="23"/>
      <c r="Q217" s="23"/>
      <c r="R217" s="23"/>
      <c r="S217" s="23"/>
      <c r="T217" s="23"/>
      <c r="U217" s="23"/>
      <c r="V217" s="23"/>
      <c r="W217" s="23"/>
      <c r="X217" s="23" t="s">
        <v>124</v>
      </c>
      <c r="Y217" s="23" t="s">
        <v>125</v>
      </c>
      <c r="Z217" s="23" t="s">
        <v>125</v>
      </c>
      <c r="AA217" s="23" t="s">
        <v>126</v>
      </c>
      <c r="AB217" s="23" t="s">
        <v>126</v>
      </c>
      <c r="AC217" s="23" t="s">
        <v>126</v>
      </c>
      <c r="AD217" s="23">
        <v>70</v>
      </c>
      <c r="AE217" s="23">
        <v>215</v>
      </c>
      <c r="AF217" s="23">
        <v>724</v>
      </c>
      <c r="AG217" s="23" t="s">
        <v>248</v>
      </c>
      <c r="AH217" s="23" t="s">
        <v>612</v>
      </c>
      <c r="AI217" s="41" t="s">
        <v>541</v>
      </c>
    </row>
    <row r="218" s="2" customFormat="1" ht="42.75" spans="1:35">
      <c r="A218" s="29" t="s">
        <v>742</v>
      </c>
      <c r="B218" s="23" t="s">
        <v>743</v>
      </c>
      <c r="C218" s="23" t="s">
        <v>744</v>
      </c>
      <c r="D218" s="23" t="s">
        <v>206</v>
      </c>
      <c r="E218" s="23" t="s">
        <v>207</v>
      </c>
      <c r="F218" s="23" t="s">
        <v>121</v>
      </c>
      <c r="G218" s="23" t="s">
        <v>206</v>
      </c>
      <c r="H218" s="23" t="s">
        <v>260</v>
      </c>
      <c r="I218" s="23" t="s">
        <v>261</v>
      </c>
      <c r="J218" s="23">
        <v>26.5</v>
      </c>
      <c r="K218" s="23">
        <v>26.5</v>
      </c>
      <c r="L218" s="23">
        <v>26.5</v>
      </c>
      <c r="M218" s="23"/>
      <c r="N218" s="23"/>
      <c r="O218" s="23"/>
      <c r="P218" s="23"/>
      <c r="Q218" s="23"/>
      <c r="R218" s="23"/>
      <c r="S218" s="23"/>
      <c r="T218" s="23"/>
      <c r="U218" s="23"/>
      <c r="V218" s="23"/>
      <c r="W218" s="23"/>
      <c r="X218" s="23" t="s">
        <v>124</v>
      </c>
      <c r="Y218" s="23" t="s">
        <v>125</v>
      </c>
      <c r="Z218" s="23" t="s">
        <v>125</v>
      </c>
      <c r="AA218" s="23" t="s">
        <v>126</v>
      </c>
      <c r="AB218" s="23" t="s">
        <v>126</v>
      </c>
      <c r="AC218" s="23" t="s">
        <v>126</v>
      </c>
      <c r="AD218" s="23">
        <v>70</v>
      </c>
      <c r="AE218" s="23">
        <v>245</v>
      </c>
      <c r="AF218" s="23">
        <v>662</v>
      </c>
      <c r="AG218" s="23" t="s">
        <v>248</v>
      </c>
      <c r="AH218" s="23" t="s">
        <v>612</v>
      </c>
      <c r="AI218" s="41" t="s">
        <v>541</v>
      </c>
    </row>
    <row r="219" s="2" customFormat="1" ht="57" spans="1:35">
      <c r="A219" s="29" t="s">
        <v>745</v>
      </c>
      <c r="B219" s="23" t="s">
        <v>746</v>
      </c>
      <c r="C219" s="23" t="s">
        <v>747</v>
      </c>
      <c r="D219" s="23" t="s">
        <v>206</v>
      </c>
      <c r="E219" s="23" t="s">
        <v>748</v>
      </c>
      <c r="F219" s="23" t="s">
        <v>121</v>
      </c>
      <c r="G219" s="23" t="s">
        <v>206</v>
      </c>
      <c r="H219" s="23" t="s">
        <v>260</v>
      </c>
      <c r="I219" s="23" t="s">
        <v>261</v>
      </c>
      <c r="J219" s="23">
        <v>35</v>
      </c>
      <c r="K219" s="23">
        <v>35</v>
      </c>
      <c r="L219" s="23">
        <v>35</v>
      </c>
      <c r="M219" s="23"/>
      <c r="N219" s="23"/>
      <c r="O219" s="23"/>
      <c r="P219" s="23"/>
      <c r="Q219" s="23"/>
      <c r="R219" s="23"/>
      <c r="S219" s="23"/>
      <c r="T219" s="23"/>
      <c r="U219" s="23"/>
      <c r="V219" s="23"/>
      <c r="W219" s="23"/>
      <c r="X219" s="23" t="s">
        <v>124</v>
      </c>
      <c r="Y219" s="23" t="s">
        <v>125</v>
      </c>
      <c r="Z219" s="23" t="s">
        <v>125</v>
      </c>
      <c r="AA219" s="23" t="s">
        <v>126</v>
      </c>
      <c r="AB219" s="23" t="s">
        <v>126</v>
      </c>
      <c r="AC219" s="23" t="s">
        <v>126</v>
      </c>
      <c r="AD219" s="23">
        <v>97</v>
      </c>
      <c r="AE219" s="23">
        <v>524</v>
      </c>
      <c r="AF219" s="23">
        <v>1835</v>
      </c>
      <c r="AG219" s="23" t="s">
        <v>248</v>
      </c>
      <c r="AH219" s="23" t="s">
        <v>612</v>
      </c>
      <c r="AI219" s="41" t="s">
        <v>541</v>
      </c>
    </row>
    <row r="220" s="2" customFormat="1" ht="42.75" spans="1:35">
      <c r="A220" s="29" t="s">
        <v>749</v>
      </c>
      <c r="B220" s="23" t="s">
        <v>750</v>
      </c>
      <c r="C220" s="23" t="s">
        <v>751</v>
      </c>
      <c r="D220" s="23" t="s">
        <v>206</v>
      </c>
      <c r="E220" s="23" t="s">
        <v>514</v>
      </c>
      <c r="F220" s="23" t="s">
        <v>121</v>
      </c>
      <c r="G220" s="23" t="s">
        <v>206</v>
      </c>
      <c r="H220" s="23" t="s">
        <v>260</v>
      </c>
      <c r="I220" s="23" t="s">
        <v>261</v>
      </c>
      <c r="J220" s="23">
        <v>19</v>
      </c>
      <c r="K220" s="23">
        <v>19</v>
      </c>
      <c r="L220" s="23">
        <v>19</v>
      </c>
      <c r="M220" s="23"/>
      <c r="N220" s="23"/>
      <c r="O220" s="23"/>
      <c r="P220" s="23"/>
      <c r="Q220" s="23"/>
      <c r="R220" s="23"/>
      <c r="S220" s="23"/>
      <c r="T220" s="23"/>
      <c r="U220" s="23"/>
      <c r="V220" s="23"/>
      <c r="W220" s="23"/>
      <c r="X220" s="23" t="s">
        <v>124</v>
      </c>
      <c r="Y220" s="23" t="s">
        <v>125</v>
      </c>
      <c r="Z220" s="23" t="s">
        <v>125</v>
      </c>
      <c r="AA220" s="23" t="s">
        <v>126</v>
      </c>
      <c r="AB220" s="23" t="s">
        <v>126</v>
      </c>
      <c r="AC220" s="23" t="s">
        <v>126</v>
      </c>
      <c r="AD220" s="23">
        <v>39</v>
      </c>
      <c r="AE220" s="23">
        <v>320</v>
      </c>
      <c r="AF220" s="23">
        <v>982</v>
      </c>
      <c r="AG220" s="23" t="s">
        <v>248</v>
      </c>
      <c r="AH220" s="23" t="s">
        <v>612</v>
      </c>
      <c r="AI220" s="41" t="s">
        <v>541</v>
      </c>
    </row>
    <row r="221" s="2" customFormat="1" ht="57" spans="1:35">
      <c r="A221" s="29" t="s">
        <v>752</v>
      </c>
      <c r="B221" s="23" t="s">
        <v>753</v>
      </c>
      <c r="C221" s="23" t="s">
        <v>754</v>
      </c>
      <c r="D221" s="23" t="s">
        <v>206</v>
      </c>
      <c r="E221" s="23" t="s">
        <v>211</v>
      </c>
      <c r="F221" s="23" t="s">
        <v>121</v>
      </c>
      <c r="G221" s="23" t="s">
        <v>206</v>
      </c>
      <c r="H221" s="23" t="s">
        <v>260</v>
      </c>
      <c r="I221" s="23" t="s">
        <v>261</v>
      </c>
      <c r="J221" s="23">
        <v>49</v>
      </c>
      <c r="K221" s="23">
        <v>49</v>
      </c>
      <c r="L221" s="23">
        <v>49</v>
      </c>
      <c r="M221" s="23"/>
      <c r="N221" s="23"/>
      <c r="O221" s="23"/>
      <c r="P221" s="23"/>
      <c r="Q221" s="23"/>
      <c r="R221" s="23"/>
      <c r="S221" s="23"/>
      <c r="T221" s="23"/>
      <c r="U221" s="23"/>
      <c r="V221" s="23"/>
      <c r="W221" s="23"/>
      <c r="X221" s="23" t="s">
        <v>124</v>
      </c>
      <c r="Y221" s="23" t="s">
        <v>125</v>
      </c>
      <c r="Z221" s="23" t="s">
        <v>125</v>
      </c>
      <c r="AA221" s="23" t="s">
        <v>126</v>
      </c>
      <c r="AB221" s="23" t="s">
        <v>126</v>
      </c>
      <c r="AC221" s="23" t="s">
        <v>126</v>
      </c>
      <c r="AD221" s="23">
        <v>120</v>
      </c>
      <c r="AE221" s="23">
        <v>860</v>
      </c>
      <c r="AF221" s="23">
        <v>3010</v>
      </c>
      <c r="AG221" s="23" t="s">
        <v>248</v>
      </c>
      <c r="AH221" s="23" t="s">
        <v>612</v>
      </c>
      <c r="AI221" s="41" t="s">
        <v>541</v>
      </c>
    </row>
    <row r="222" s="2" customFormat="1" spans="1:35">
      <c r="A222" s="13" t="s">
        <v>67</v>
      </c>
      <c r="B222" s="19">
        <v>44</v>
      </c>
      <c r="C222" s="18"/>
      <c r="D222" s="19"/>
      <c r="E222" s="19"/>
      <c r="F222" s="19"/>
      <c r="G222" s="19"/>
      <c r="H222" s="19"/>
      <c r="I222" s="19"/>
      <c r="J222" s="19">
        <f>SUM(J223:J266)</f>
        <v>4672.61</v>
      </c>
      <c r="K222" s="19">
        <f t="shared" ref="K222:W222" si="40">SUM(K223:K266)</f>
        <v>0</v>
      </c>
      <c r="L222" s="19">
        <f t="shared" si="40"/>
        <v>0</v>
      </c>
      <c r="M222" s="19">
        <f t="shared" si="40"/>
        <v>0</v>
      </c>
      <c r="N222" s="19">
        <f t="shared" si="40"/>
        <v>0</v>
      </c>
      <c r="O222" s="19">
        <f t="shared" si="40"/>
        <v>0</v>
      </c>
      <c r="P222" s="19">
        <f t="shared" si="40"/>
        <v>4672.61</v>
      </c>
      <c r="Q222" s="19">
        <f t="shared" si="40"/>
        <v>0</v>
      </c>
      <c r="R222" s="19">
        <f t="shared" si="40"/>
        <v>0</v>
      </c>
      <c r="S222" s="19">
        <f t="shared" si="40"/>
        <v>0</v>
      </c>
      <c r="T222" s="19">
        <f t="shared" si="40"/>
        <v>0</v>
      </c>
      <c r="U222" s="19">
        <f t="shared" si="40"/>
        <v>0</v>
      </c>
      <c r="V222" s="19">
        <f t="shared" si="40"/>
        <v>0</v>
      </c>
      <c r="W222" s="19">
        <f t="shared" si="40"/>
        <v>0</v>
      </c>
      <c r="X222" s="19"/>
      <c r="Y222" s="19"/>
      <c r="Z222" s="19"/>
      <c r="AA222" s="19"/>
      <c r="AB222" s="19"/>
      <c r="AC222" s="19"/>
      <c r="AD222" s="19"/>
      <c r="AE222" s="19"/>
      <c r="AF222" s="19"/>
      <c r="AG222" s="19"/>
      <c r="AH222" s="18"/>
      <c r="AI222" s="19"/>
    </row>
    <row r="223" s="2" customFormat="1" ht="42.75" spans="1:35">
      <c r="A223" s="20" t="s">
        <v>116</v>
      </c>
      <c r="B223" s="23" t="s">
        <v>755</v>
      </c>
      <c r="C223" s="23" t="s">
        <v>756</v>
      </c>
      <c r="D223" s="23" t="s">
        <v>183</v>
      </c>
      <c r="E223" s="23" t="s">
        <v>618</v>
      </c>
      <c r="F223" s="23" t="s">
        <v>121</v>
      </c>
      <c r="G223" s="23" t="s">
        <v>183</v>
      </c>
      <c r="H223" s="23" t="s">
        <v>545</v>
      </c>
      <c r="I223" s="23">
        <v>5354340</v>
      </c>
      <c r="J223" s="23">
        <v>127</v>
      </c>
      <c r="K223" s="23"/>
      <c r="L223" s="23"/>
      <c r="M223" s="23"/>
      <c r="N223" s="23"/>
      <c r="O223" s="23"/>
      <c r="P223" s="23">
        <v>127</v>
      </c>
      <c r="Q223" s="23"/>
      <c r="R223" s="23"/>
      <c r="S223" s="23"/>
      <c r="T223" s="23"/>
      <c r="U223" s="23"/>
      <c r="V223" s="23"/>
      <c r="W223" s="23"/>
      <c r="X223" s="23" t="s">
        <v>124</v>
      </c>
      <c r="Y223" s="23" t="s">
        <v>125</v>
      </c>
      <c r="Z223" s="23" t="s">
        <v>125</v>
      </c>
      <c r="AA223" s="23" t="s">
        <v>126</v>
      </c>
      <c r="AB223" s="23" t="s">
        <v>126</v>
      </c>
      <c r="AC223" s="23" t="s">
        <v>126</v>
      </c>
      <c r="AD223" s="23">
        <v>319</v>
      </c>
      <c r="AE223" s="23">
        <v>1171</v>
      </c>
      <c r="AF223" s="23">
        <v>5327</v>
      </c>
      <c r="AG223" s="23" t="s">
        <v>757</v>
      </c>
      <c r="AH223" s="23" t="s">
        <v>758</v>
      </c>
      <c r="AI223" s="41" t="s">
        <v>541</v>
      </c>
    </row>
    <row r="224" s="2" customFormat="1" ht="42.75" spans="1:35">
      <c r="A224" s="20" t="s">
        <v>130</v>
      </c>
      <c r="B224" s="23" t="s">
        <v>759</v>
      </c>
      <c r="C224" s="23" t="s">
        <v>760</v>
      </c>
      <c r="D224" s="23" t="s">
        <v>183</v>
      </c>
      <c r="E224" s="23" t="s">
        <v>184</v>
      </c>
      <c r="F224" s="23" t="s">
        <v>121</v>
      </c>
      <c r="G224" s="23" t="s">
        <v>183</v>
      </c>
      <c r="H224" s="23" t="s">
        <v>545</v>
      </c>
      <c r="I224" s="23">
        <v>5354340</v>
      </c>
      <c r="J224" s="23">
        <v>95</v>
      </c>
      <c r="K224" s="23"/>
      <c r="L224" s="23"/>
      <c r="M224" s="23"/>
      <c r="N224" s="23"/>
      <c r="O224" s="23"/>
      <c r="P224" s="23">
        <v>95</v>
      </c>
      <c r="Q224" s="23"/>
      <c r="R224" s="23"/>
      <c r="S224" s="23"/>
      <c r="T224" s="23"/>
      <c r="U224" s="23"/>
      <c r="V224" s="23"/>
      <c r="W224" s="23"/>
      <c r="X224" s="23" t="s">
        <v>124</v>
      </c>
      <c r="Y224" s="23" t="s">
        <v>125</v>
      </c>
      <c r="Z224" s="23" t="s">
        <v>125</v>
      </c>
      <c r="AA224" s="23" t="s">
        <v>126</v>
      </c>
      <c r="AB224" s="23" t="s">
        <v>126</v>
      </c>
      <c r="AC224" s="23" t="s">
        <v>126</v>
      </c>
      <c r="AD224" s="23">
        <v>198</v>
      </c>
      <c r="AE224" s="23">
        <v>716</v>
      </c>
      <c r="AF224" s="23">
        <v>4303</v>
      </c>
      <c r="AG224" s="23" t="s">
        <v>757</v>
      </c>
      <c r="AH224" s="23" t="s">
        <v>758</v>
      </c>
      <c r="AI224" s="41" t="s">
        <v>541</v>
      </c>
    </row>
    <row r="225" s="2" customFormat="1" ht="42.75" spans="1:35">
      <c r="A225" s="20" t="s">
        <v>133</v>
      </c>
      <c r="B225" s="23" t="s">
        <v>761</v>
      </c>
      <c r="C225" s="23" t="s">
        <v>762</v>
      </c>
      <c r="D225" s="23" t="s">
        <v>183</v>
      </c>
      <c r="E225" s="23" t="s">
        <v>624</v>
      </c>
      <c r="F225" s="23" t="s">
        <v>121</v>
      </c>
      <c r="G225" s="23" t="s">
        <v>183</v>
      </c>
      <c r="H225" s="23" t="s">
        <v>545</v>
      </c>
      <c r="I225" s="23">
        <v>5354340</v>
      </c>
      <c r="J225" s="23">
        <v>63</v>
      </c>
      <c r="K225" s="23"/>
      <c r="L225" s="23"/>
      <c r="M225" s="23"/>
      <c r="N225" s="23"/>
      <c r="O225" s="23"/>
      <c r="P225" s="23">
        <v>63</v>
      </c>
      <c r="Q225" s="23"/>
      <c r="R225" s="23"/>
      <c r="S225" s="23"/>
      <c r="T225" s="23"/>
      <c r="U225" s="23"/>
      <c r="V225" s="23"/>
      <c r="W225" s="23"/>
      <c r="X225" s="23" t="s">
        <v>124</v>
      </c>
      <c r="Y225" s="23" t="s">
        <v>125</v>
      </c>
      <c r="Z225" s="23" t="s">
        <v>125</v>
      </c>
      <c r="AA225" s="23" t="s">
        <v>126</v>
      </c>
      <c r="AB225" s="23" t="s">
        <v>126</v>
      </c>
      <c r="AC225" s="23" t="s">
        <v>126</v>
      </c>
      <c r="AD225" s="23">
        <v>155</v>
      </c>
      <c r="AE225" s="23">
        <v>590</v>
      </c>
      <c r="AF225" s="23">
        <v>5142</v>
      </c>
      <c r="AG225" s="23" t="s">
        <v>757</v>
      </c>
      <c r="AH225" s="23" t="s">
        <v>758</v>
      </c>
      <c r="AI225" s="41" t="s">
        <v>541</v>
      </c>
    </row>
    <row r="226" s="2" customFormat="1" ht="42.75" spans="1:35">
      <c r="A226" s="20" t="s">
        <v>137</v>
      </c>
      <c r="B226" s="23" t="s">
        <v>763</v>
      </c>
      <c r="C226" s="23" t="s">
        <v>764</v>
      </c>
      <c r="D226" s="23" t="s">
        <v>183</v>
      </c>
      <c r="E226" s="23" t="s">
        <v>765</v>
      </c>
      <c r="F226" s="23" t="s">
        <v>121</v>
      </c>
      <c r="G226" s="23" t="s">
        <v>183</v>
      </c>
      <c r="H226" s="23" t="s">
        <v>545</v>
      </c>
      <c r="I226" s="23">
        <v>5354340</v>
      </c>
      <c r="J226" s="23">
        <v>56</v>
      </c>
      <c r="K226" s="23"/>
      <c r="L226" s="23"/>
      <c r="M226" s="23"/>
      <c r="N226" s="23"/>
      <c r="O226" s="23"/>
      <c r="P226" s="23">
        <v>56</v>
      </c>
      <c r="Q226" s="23"/>
      <c r="R226" s="23"/>
      <c r="S226" s="23"/>
      <c r="T226" s="23"/>
      <c r="U226" s="23"/>
      <c r="V226" s="23"/>
      <c r="W226" s="23"/>
      <c r="X226" s="23" t="s">
        <v>124</v>
      </c>
      <c r="Y226" s="23" t="s">
        <v>125</v>
      </c>
      <c r="Z226" s="23" t="s">
        <v>125</v>
      </c>
      <c r="AA226" s="23" t="s">
        <v>126</v>
      </c>
      <c r="AB226" s="23" t="s">
        <v>126</v>
      </c>
      <c r="AC226" s="23" t="s">
        <v>126</v>
      </c>
      <c r="AD226" s="23">
        <v>79</v>
      </c>
      <c r="AE226" s="23">
        <v>276</v>
      </c>
      <c r="AF226" s="23">
        <v>2790</v>
      </c>
      <c r="AG226" s="23" t="s">
        <v>757</v>
      </c>
      <c r="AH226" s="23" t="s">
        <v>758</v>
      </c>
      <c r="AI226" s="41" t="s">
        <v>541</v>
      </c>
    </row>
    <row r="227" s="2" customFormat="1" ht="42.75" spans="1:35">
      <c r="A227" s="20" t="s">
        <v>141</v>
      </c>
      <c r="B227" s="23" t="s">
        <v>766</v>
      </c>
      <c r="C227" s="23" t="s">
        <v>767</v>
      </c>
      <c r="D227" s="23" t="s">
        <v>155</v>
      </c>
      <c r="E227" s="23" t="s">
        <v>235</v>
      </c>
      <c r="F227" s="23" t="s">
        <v>121</v>
      </c>
      <c r="G227" s="23" t="s">
        <v>155</v>
      </c>
      <c r="H227" s="23" t="s">
        <v>627</v>
      </c>
      <c r="I227" s="20" t="s">
        <v>628</v>
      </c>
      <c r="J227" s="23">
        <v>30.45</v>
      </c>
      <c r="K227" s="23"/>
      <c r="L227" s="23"/>
      <c r="M227" s="23"/>
      <c r="N227" s="23"/>
      <c r="O227" s="23"/>
      <c r="P227" s="23">
        <v>30.45</v>
      </c>
      <c r="Q227" s="23"/>
      <c r="R227" s="23"/>
      <c r="S227" s="23"/>
      <c r="T227" s="23"/>
      <c r="U227" s="23"/>
      <c r="V227" s="23"/>
      <c r="W227" s="23"/>
      <c r="X227" s="23" t="s">
        <v>124</v>
      </c>
      <c r="Y227" s="23" t="s">
        <v>125</v>
      </c>
      <c r="Z227" s="23" t="s">
        <v>125</v>
      </c>
      <c r="AA227" s="23" t="s">
        <v>126</v>
      </c>
      <c r="AB227" s="23" t="s">
        <v>126</v>
      </c>
      <c r="AC227" s="23" t="s">
        <v>126</v>
      </c>
      <c r="AD227" s="23">
        <v>64</v>
      </c>
      <c r="AE227" s="23">
        <v>206</v>
      </c>
      <c r="AF227" s="23">
        <v>2465</v>
      </c>
      <c r="AG227" s="23" t="s">
        <v>768</v>
      </c>
      <c r="AH227" s="23" t="s">
        <v>758</v>
      </c>
      <c r="AI227" s="41" t="s">
        <v>541</v>
      </c>
    </row>
    <row r="228" s="2" customFormat="1" ht="42.75" spans="1:35">
      <c r="A228" s="20" t="s">
        <v>145</v>
      </c>
      <c r="B228" s="23" t="s">
        <v>769</v>
      </c>
      <c r="C228" s="23" t="s">
        <v>770</v>
      </c>
      <c r="D228" s="23" t="s">
        <v>155</v>
      </c>
      <c r="E228" s="23" t="s">
        <v>156</v>
      </c>
      <c r="F228" s="23" t="s">
        <v>121</v>
      </c>
      <c r="G228" s="23" t="s">
        <v>155</v>
      </c>
      <c r="H228" s="23" t="s">
        <v>627</v>
      </c>
      <c r="I228" s="20" t="s">
        <v>628</v>
      </c>
      <c r="J228" s="23">
        <v>64.5</v>
      </c>
      <c r="K228" s="23"/>
      <c r="L228" s="23"/>
      <c r="M228" s="23"/>
      <c r="N228" s="23"/>
      <c r="O228" s="23"/>
      <c r="P228" s="23">
        <v>64.5</v>
      </c>
      <c r="Q228" s="23"/>
      <c r="R228" s="23"/>
      <c r="S228" s="23"/>
      <c r="T228" s="23"/>
      <c r="U228" s="23"/>
      <c r="V228" s="23"/>
      <c r="W228" s="23"/>
      <c r="X228" s="23" t="s">
        <v>124</v>
      </c>
      <c r="Y228" s="23" t="s">
        <v>125</v>
      </c>
      <c r="Z228" s="23" t="s">
        <v>125</v>
      </c>
      <c r="AA228" s="23" t="s">
        <v>126</v>
      </c>
      <c r="AB228" s="23" t="s">
        <v>126</v>
      </c>
      <c r="AC228" s="23" t="s">
        <v>126</v>
      </c>
      <c r="AD228" s="23">
        <v>163</v>
      </c>
      <c r="AE228" s="23">
        <v>614</v>
      </c>
      <c r="AF228" s="23">
        <v>3411</v>
      </c>
      <c r="AG228" s="23" t="s">
        <v>768</v>
      </c>
      <c r="AH228" s="23" t="s">
        <v>758</v>
      </c>
      <c r="AI228" s="41" t="s">
        <v>541</v>
      </c>
    </row>
    <row r="229" s="2" customFormat="1" ht="42.75" spans="1:35">
      <c r="A229" s="20" t="s">
        <v>149</v>
      </c>
      <c r="B229" s="23" t="s">
        <v>771</v>
      </c>
      <c r="C229" s="23" t="s">
        <v>772</v>
      </c>
      <c r="D229" s="23" t="s">
        <v>155</v>
      </c>
      <c r="E229" s="23" t="s">
        <v>419</v>
      </c>
      <c r="F229" s="23" t="s">
        <v>121</v>
      </c>
      <c r="G229" s="23" t="s">
        <v>155</v>
      </c>
      <c r="H229" s="23" t="s">
        <v>627</v>
      </c>
      <c r="I229" s="20" t="s">
        <v>628</v>
      </c>
      <c r="J229" s="23">
        <v>34</v>
      </c>
      <c r="K229" s="23"/>
      <c r="L229" s="23"/>
      <c r="M229" s="23"/>
      <c r="N229" s="23"/>
      <c r="O229" s="23"/>
      <c r="P229" s="23">
        <v>34</v>
      </c>
      <c r="Q229" s="23"/>
      <c r="R229" s="23"/>
      <c r="S229" s="23"/>
      <c r="T229" s="23"/>
      <c r="U229" s="23"/>
      <c r="V229" s="23"/>
      <c r="W229" s="23"/>
      <c r="X229" s="23" t="s">
        <v>124</v>
      </c>
      <c r="Y229" s="23" t="s">
        <v>125</v>
      </c>
      <c r="Z229" s="23" t="s">
        <v>125</v>
      </c>
      <c r="AA229" s="23" t="s">
        <v>126</v>
      </c>
      <c r="AB229" s="23" t="s">
        <v>126</v>
      </c>
      <c r="AC229" s="23" t="s">
        <v>126</v>
      </c>
      <c r="AD229" s="23">
        <v>157</v>
      </c>
      <c r="AE229" s="23">
        <v>553</v>
      </c>
      <c r="AF229" s="23">
        <v>5756</v>
      </c>
      <c r="AG229" s="23" t="s">
        <v>768</v>
      </c>
      <c r="AH229" s="23" t="s">
        <v>758</v>
      </c>
      <c r="AI229" s="41" t="s">
        <v>541</v>
      </c>
    </row>
    <row r="230" s="2" customFormat="1" ht="42.75" spans="1:35">
      <c r="A230" s="20" t="s">
        <v>152</v>
      </c>
      <c r="B230" s="23" t="s">
        <v>773</v>
      </c>
      <c r="C230" s="23" t="s">
        <v>774</v>
      </c>
      <c r="D230" s="23" t="s">
        <v>155</v>
      </c>
      <c r="E230" s="23" t="s">
        <v>165</v>
      </c>
      <c r="F230" s="23" t="s">
        <v>121</v>
      </c>
      <c r="G230" s="23" t="s">
        <v>155</v>
      </c>
      <c r="H230" s="23" t="s">
        <v>627</v>
      </c>
      <c r="I230" s="20" t="s">
        <v>628</v>
      </c>
      <c r="J230" s="23">
        <v>94</v>
      </c>
      <c r="K230" s="23"/>
      <c r="L230" s="23"/>
      <c r="M230" s="23"/>
      <c r="N230" s="23"/>
      <c r="O230" s="23"/>
      <c r="P230" s="23">
        <v>94</v>
      </c>
      <c r="Q230" s="23"/>
      <c r="R230" s="23"/>
      <c r="S230" s="23"/>
      <c r="T230" s="23"/>
      <c r="U230" s="23"/>
      <c r="V230" s="23"/>
      <c r="W230" s="23"/>
      <c r="X230" s="23" t="s">
        <v>124</v>
      </c>
      <c r="Y230" s="23" t="s">
        <v>125</v>
      </c>
      <c r="Z230" s="23" t="s">
        <v>125</v>
      </c>
      <c r="AA230" s="23" t="s">
        <v>126</v>
      </c>
      <c r="AB230" s="23" t="s">
        <v>126</v>
      </c>
      <c r="AC230" s="23" t="s">
        <v>126</v>
      </c>
      <c r="AD230" s="23">
        <v>53</v>
      </c>
      <c r="AE230" s="23">
        <v>189</v>
      </c>
      <c r="AF230" s="23">
        <v>3111</v>
      </c>
      <c r="AG230" s="23" t="s">
        <v>768</v>
      </c>
      <c r="AH230" s="23" t="s">
        <v>758</v>
      </c>
      <c r="AI230" s="41" t="s">
        <v>541</v>
      </c>
    </row>
    <row r="231" s="2" customFormat="1" ht="42.75" spans="1:35">
      <c r="A231" s="20" t="s">
        <v>158</v>
      </c>
      <c r="B231" s="23" t="s">
        <v>775</v>
      </c>
      <c r="C231" s="23" t="s">
        <v>776</v>
      </c>
      <c r="D231" s="23" t="s">
        <v>155</v>
      </c>
      <c r="E231" s="23" t="s">
        <v>640</v>
      </c>
      <c r="F231" s="23" t="s">
        <v>121</v>
      </c>
      <c r="G231" s="23" t="s">
        <v>155</v>
      </c>
      <c r="H231" s="23" t="s">
        <v>627</v>
      </c>
      <c r="I231" s="20" t="s">
        <v>628</v>
      </c>
      <c r="J231" s="23">
        <v>151</v>
      </c>
      <c r="K231" s="23"/>
      <c r="L231" s="23"/>
      <c r="M231" s="23"/>
      <c r="N231" s="23"/>
      <c r="O231" s="23"/>
      <c r="P231" s="23">
        <v>151</v>
      </c>
      <c r="Q231" s="23"/>
      <c r="R231" s="23"/>
      <c r="S231" s="23"/>
      <c r="T231" s="23"/>
      <c r="U231" s="23"/>
      <c r="V231" s="23"/>
      <c r="W231" s="23"/>
      <c r="X231" s="23" t="s">
        <v>124</v>
      </c>
      <c r="Y231" s="23" t="s">
        <v>125</v>
      </c>
      <c r="Z231" s="23" t="s">
        <v>125</v>
      </c>
      <c r="AA231" s="23" t="s">
        <v>126</v>
      </c>
      <c r="AB231" s="23" t="s">
        <v>126</v>
      </c>
      <c r="AC231" s="23" t="s">
        <v>126</v>
      </c>
      <c r="AD231" s="23">
        <v>249</v>
      </c>
      <c r="AE231" s="23">
        <v>948</v>
      </c>
      <c r="AF231" s="23">
        <v>6517</v>
      </c>
      <c r="AG231" s="23" t="s">
        <v>629</v>
      </c>
      <c r="AH231" s="23" t="s">
        <v>630</v>
      </c>
      <c r="AI231" s="41" t="s">
        <v>541</v>
      </c>
    </row>
    <row r="232" s="2" customFormat="1" ht="42.75" spans="1:35">
      <c r="A232" s="20" t="s">
        <v>162</v>
      </c>
      <c r="B232" s="23" t="s">
        <v>777</v>
      </c>
      <c r="C232" s="23" t="s">
        <v>778</v>
      </c>
      <c r="D232" s="23" t="s">
        <v>155</v>
      </c>
      <c r="E232" s="23" t="s">
        <v>161</v>
      </c>
      <c r="F232" s="23" t="s">
        <v>121</v>
      </c>
      <c r="G232" s="23" t="s">
        <v>155</v>
      </c>
      <c r="H232" s="23" t="s">
        <v>627</v>
      </c>
      <c r="I232" s="20" t="s">
        <v>628</v>
      </c>
      <c r="J232" s="23">
        <v>100</v>
      </c>
      <c r="K232" s="23"/>
      <c r="L232" s="23"/>
      <c r="M232" s="23"/>
      <c r="N232" s="23"/>
      <c r="O232" s="23"/>
      <c r="P232" s="23">
        <v>100</v>
      </c>
      <c r="Q232" s="23"/>
      <c r="R232" s="23"/>
      <c r="S232" s="23"/>
      <c r="T232" s="23"/>
      <c r="U232" s="23"/>
      <c r="V232" s="23"/>
      <c r="W232" s="23"/>
      <c r="X232" s="23" t="s">
        <v>124</v>
      </c>
      <c r="Y232" s="23" t="s">
        <v>125</v>
      </c>
      <c r="Z232" s="23" t="s">
        <v>125</v>
      </c>
      <c r="AA232" s="23" t="s">
        <v>126</v>
      </c>
      <c r="AB232" s="23" t="s">
        <v>126</v>
      </c>
      <c r="AC232" s="23" t="s">
        <v>126</v>
      </c>
      <c r="AD232" s="23">
        <v>132</v>
      </c>
      <c r="AE232" s="23">
        <v>460</v>
      </c>
      <c r="AF232" s="23">
        <v>5380</v>
      </c>
      <c r="AG232" s="23" t="s">
        <v>768</v>
      </c>
      <c r="AH232" s="23" t="s">
        <v>758</v>
      </c>
      <c r="AI232" s="41" t="s">
        <v>541</v>
      </c>
    </row>
    <row r="233" s="2" customFormat="1" ht="42.75" spans="1:35">
      <c r="A233" s="20" t="s">
        <v>166</v>
      </c>
      <c r="B233" s="23" t="s">
        <v>779</v>
      </c>
      <c r="C233" s="23" t="s">
        <v>780</v>
      </c>
      <c r="D233" s="23" t="s">
        <v>155</v>
      </c>
      <c r="E233" s="23" t="s">
        <v>637</v>
      </c>
      <c r="F233" s="23" t="s">
        <v>121</v>
      </c>
      <c r="G233" s="23" t="s">
        <v>155</v>
      </c>
      <c r="H233" s="23" t="s">
        <v>627</v>
      </c>
      <c r="I233" s="20" t="s">
        <v>628</v>
      </c>
      <c r="J233" s="23">
        <v>100</v>
      </c>
      <c r="K233" s="23"/>
      <c r="L233" s="23"/>
      <c r="M233" s="23"/>
      <c r="N233" s="23"/>
      <c r="O233" s="23"/>
      <c r="P233" s="23">
        <v>100</v>
      </c>
      <c r="Q233" s="23"/>
      <c r="R233" s="23"/>
      <c r="S233" s="23"/>
      <c r="T233" s="23"/>
      <c r="U233" s="23"/>
      <c r="V233" s="23"/>
      <c r="W233" s="23"/>
      <c r="X233" s="23" t="s">
        <v>124</v>
      </c>
      <c r="Y233" s="23" t="s">
        <v>125</v>
      </c>
      <c r="Z233" s="23" t="s">
        <v>125</v>
      </c>
      <c r="AA233" s="23" t="s">
        <v>126</v>
      </c>
      <c r="AB233" s="23" t="s">
        <v>126</v>
      </c>
      <c r="AC233" s="23" t="s">
        <v>126</v>
      </c>
      <c r="AD233" s="23">
        <v>284</v>
      </c>
      <c r="AE233" s="23">
        <v>1089</v>
      </c>
      <c r="AF233" s="23">
        <v>4833</v>
      </c>
      <c r="AG233" s="23" t="s">
        <v>768</v>
      </c>
      <c r="AH233" s="23" t="s">
        <v>758</v>
      </c>
      <c r="AI233" s="41" t="s">
        <v>541</v>
      </c>
    </row>
    <row r="234" s="2" customFormat="1" ht="42.75" spans="1:35">
      <c r="A234" s="20" t="s">
        <v>171</v>
      </c>
      <c r="B234" s="23" t="s">
        <v>781</v>
      </c>
      <c r="C234" s="23" t="s">
        <v>782</v>
      </c>
      <c r="D234" s="23" t="s">
        <v>188</v>
      </c>
      <c r="E234" s="23" t="s">
        <v>643</v>
      </c>
      <c r="F234" s="23" t="s">
        <v>121</v>
      </c>
      <c r="G234" s="23" t="s">
        <v>188</v>
      </c>
      <c r="H234" s="23" t="s">
        <v>644</v>
      </c>
      <c r="I234" s="23">
        <v>5388114</v>
      </c>
      <c r="J234" s="23">
        <v>28</v>
      </c>
      <c r="K234" s="23"/>
      <c r="L234" s="23"/>
      <c r="M234" s="23"/>
      <c r="N234" s="23"/>
      <c r="O234" s="23"/>
      <c r="P234" s="23">
        <v>28</v>
      </c>
      <c r="Q234" s="23"/>
      <c r="R234" s="23"/>
      <c r="S234" s="23"/>
      <c r="T234" s="23"/>
      <c r="U234" s="23"/>
      <c r="V234" s="23"/>
      <c r="W234" s="23"/>
      <c r="X234" s="23" t="s">
        <v>124</v>
      </c>
      <c r="Y234" s="23" t="s">
        <v>125</v>
      </c>
      <c r="Z234" s="23" t="s">
        <v>125</v>
      </c>
      <c r="AA234" s="23" t="s">
        <v>126</v>
      </c>
      <c r="AB234" s="23" t="s">
        <v>126</v>
      </c>
      <c r="AC234" s="23" t="s">
        <v>126</v>
      </c>
      <c r="AD234" s="23">
        <v>73</v>
      </c>
      <c r="AE234" s="23">
        <v>264</v>
      </c>
      <c r="AF234" s="23">
        <v>2425</v>
      </c>
      <c r="AG234" s="23" t="s">
        <v>248</v>
      </c>
      <c r="AH234" s="28" t="s">
        <v>783</v>
      </c>
      <c r="AI234" s="41" t="s">
        <v>541</v>
      </c>
    </row>
    <row r="235" s="2" customFormat="1" ht="42.75" spans="1:35">
      <c r="A235" s="20" t="s">
        <v>175</v>
      </c>
      <c r="B235" s="23" t="s">
        <v>784</v>
      </c>
      <c r="C235" s="23" t="s">
        <v>785</v>
      </c>
      <c r="D235" s="23" t="s">
        <v>188</v>
      </c>
      <c r="E235" s="23" t="s">
        <v>189</v>
      </c>
      <c r="F235" s="23" t="s">
        <v>121</v>
      </c>
      <c r="G235" s="23" t="s">
        <v>188</v>
      </c>
      <c r="H235" s="23" t="s">
        <v>644</v>
      </c>
      <c r="I235" s="23">
        <v>5388114</v>
      </c>
      <c r="J235" s="23">
        <v>32</v>
      </c>
      <c r="K235" s="23"/>
      <c r="L235" s="23"/>
      <c r="M235" s="23"/>
      <c r="N235" s="23"/>
      <c r="O235" s="23"/>
      <c r="P235" s="23">
        <v>32</v>
      </c>
      <c r="Q235" s="23"/>
      <c r="R235" s="23"/>
      <c r="S235" s="23"/>
      <c r="T235" s="23"/>
      <c r="U235" s="23"/>
      <c r="V235" s="23"/>
      <c r="W235" s="23"/>
      <c r="X235" s="23" t="s">
        <v>124</v>
      </c>
      <c r="Y235" s="23" t="s">
        <v>125</v>
      </c>
      <c r="Z235" s="23" t="s">
        <v>125</v>
      </c>
      <c r="AA235" s="23" t="s">
        <v>126</v>
      </c>
      <c r="AB235" s="23" t="s">
        <v>126</v>
      </c>
      <c r="AC235" s="23" t="s">
        <v>126</v>
      </c>
      <c r="AD235" s="23">
        <v>78</v>
      </c>
      <c r="AE235" s="23">
        <v>326</v>
      </c>
      <c r="AF235" s="23">
        <v>2425</v>
      </c>
      <c r="AG235" s="23" t="s">
        <v>248</v>
      </c>
      <c r="AH235" s="28" t="s">
        <v>783</v>
      </c>
      <c r="AI235" s="41" t="s">
        <v>541</v>
      </c>
    </row>
    <row r="236" s="2" customFormat="1" ht="42.75" spans="1:35">
      <c r="A236" s="20" t="s">
        <v>180</v>
      </c>
      <c r="B236" s="23" t="s">
        <v>786</v>
      </c>
      <c r="C236" s="23" t="s">
        <v>787</v>
      </c>
      <c r="D236" s="23" t="s">
        <v>188</v>
      </c>
      <c r="E236" s="23" t="s">
        <v>788</v>
      </c>
      <c r="F236" s="23" t="s">
        <v>121</v>
      </c>
      <c r="G236" s="23" t="s">
        <v>188</v>
      </c>
      <c r="H236" s="23" t="s">
        <v>644</v>
      </c>
      <c r="I236" s="23">
        <v>5388114</v>
      </c>
      <c r="J236" s="23">
        <v>62</v>
      </c>
      <c r="K236" s="23"/>
      <c r="L236" s="23"/>
      <c r="M236" s="23"/>
      <c r="N236" s="23"/>
      <c r="O236" s="23"/>
      <c r="P236" s="23">
        <v>62</v>
      </c>
      <c r="Q236" s="23"/>
      <c r="R236" s="23"/>
      <c r="S236" s="23"/>
      <c r="T236" s="23"/>
      <c r="U236" s="23"/>
      <c r="V236" s="23"/>
      <c r="W236" s="23"/>
      <c r="X236" s="23" t="s">
        <v>124</v>
      </c>
      <c r="Y236" s="23" t="s">
        <v>125</v>
      </c>
      <c r="Z236" s="23" t="s">
        <v>125</v>
      </c>
      <c r="AA236" s="23" t="s">
        <v>126</v>
      </c>
      <c r="AB236" s="23" t="s">
        <v>126</v>
      </c>
      <c r="AC236" s="23" t="s">
        <v>126</v>
      </c>
      <c r="AD236" s="23">
        <v>141</v>
      </c>
      <c r="AE236" s="23">
        <v>574</v>
      </c>
      <c r="AF236" s="23">
        <v>4066</v>
      </c>
      <c r="AG236" s="23" t="s">
        <v>248</v>
      </c>
      <c r="AH236" s="28" t="s">
        <v>783</v>
      </c>
      <c r="AI236" s="41" t="s">
        <v>541</v>
      </c>
    </row>
    <row r="237" s="2" customFormat="1" ht="42.75" spans="1:35">
      <c r="A237" s="20" t="s">
        <v>185</v>
      </c>
      <c r="B237" s="23" t="s">
        <v>789</v>
      </c>
      <c r="C237" s="23" t="s">
        <v>790</v>
      </c>
      <c r="D237" s="23" t="s">
        <v>188</v>
      </c>
      <c r="E237" s="23" t="s">
        <v>660</v>
      </c>
      <c r="F237" s="23" t="s">
        <v>121</v>
      </c>
      <c r="G237" s="23" t="s">
        <v>188</v>
      </c>
      <c r="H237" s="23" t="s">
        <v>644</v>
      </c>
      <c r="I237" s="23">
        <v>5388114</v>
      </c>
      <c r="J237" s="23">
        <v>37</v>
      </c>
      <c r="K237" s="23"/>
      <c r="L237" s="23"/>
      <c r="M237" s="23"/>
      <c r="N237" s="23"/>
      <c r="O237" s="23"/>
      <c r="P237" s="23">
        <v>37</v>
      </c>
      <c r="Q237" s="23"/>
      <c r="R237" s="23"/>
      <c r="S237" s="23"/>
      <c r="T237" s="23"/>
      <c r="U237" s="23"/>
      <c r="V237" s="23"/>
      <c r="W237" s="23"/>
      <c r="X237" s="23" t="s">
        <v>124</v>
      </c>
      <c r="Y237" s="23" t="s">
        <v>125</v>
      </c>
      <c r="Z237" s="23" t="s">
        <v>125</v>
      </c>
      <c r="AA237" s="23" t="s">
        <v>126</v>
      </c>
      <c r="AB237" s="23" t="s">
        <v>126</v>
      </c>
      <c r="AC237" s="23" t="s">
        <v>126</v>
      </c>
      <c r="AD237" s="23">
        <v>191</v>
      </c>
      <c r="AE237" s="23">
        <v>806</v>
      </c>
      <c r="AF237" s="23">
        <v>4066</v>
      </c>
      <c r="AG237" s="23" t="s">
        <v>248</v>
      </c>
      <c r="AH237" s="28" t="s">
        <v>783</v>
      </c>
      <c r="AI237" s="41" t="s">
        <v>541</v>
      </c>
    </row>
    <row r="238" s="2" customFormat="1" ht="42.75" spans="1:35">
      <c r="A238" s="20" t="s">
        <v>190</v>
      </c>
      <c r="B238" s="23" t="s">
        <v>789</v>
      </c>
      <c r="C238" s="23" t="s">
        <v>791</v>
      </c>
      <c r="D238" s="23" t="s">
        <v>188</v>
      </c>
      <c r="E238" s="23" t="s">
        <v>660</v>
      </c>
      <c r="F238" s="23" t="s">
        <v>121</v>
      </c>
      <c r="G238" s="23" t="s">
        <v>188</v>
      </c>
      <c r="H238" s="23" t="s">
        <v>644</v>
      </c>
      <c r="I238" s="23">
        <v>5388114</v>
      </c>
      <c r="J238" s="23">
        <v>20</v>
      </c>
      <c r="K238" s="23"/>
      <c r="L238" s="23"/>
      <c r="M238" s="23"/>
      <c r="N238" s="23"/>
      <c r="O238" s="23"/>
      <c r="P238" s="23">
        <v>20</v>
      </c>
      <c r="Q238" s="23"/>
      <c r="R238" s="23"/>
      <c r="S238" s="23"/>
      <c r="T238" s="23"/>
      <c r="U238" s="23"/>
      <c r="V238" s="23"/>
      <c r="W238" s="23"/>
      <c r="X238" s="23" t="s">
        <v>124</v>
      </c>
      <c r="Y238" s="23" t="s">
        <v>125</v>
      </c>
      <c r="Z238" s="23" t="s">
        <v>125</v>
      </c>
      <c r="AA238" s="23" t="s">
        <v>126</v>
      </c>
      <c r="AB238" s="23" t="s">
        <v>126</v>
      </c>
      <c r="AC238" s="23" t="s">
        <v>126</v>
      </c>
      <c r="AD238" s="23">
        <v>191</v>
      </c>
      <c r="AE238" s="23">
        <v>806</v>
      </c>
      <c r="AF238" s="23">
        <v>4066</v>
      </c>
      <c r="AG238" s="23" t="s">
        <v>248</v>
      </c>
      <c r="AH238" s="28" t="s">
        <v>783</v>
      </c>
      <c r="AI238" s="41" t="s">
        <v>541</v>
      </c>
    </row>
    <row r="239" s="2" customFormat="1" ht="42.75" spans="1:35">
      <c r="A239" s="20" t="s">
        <v>195</v>
      </c>
      <c r="B239" s="23" t="s">
        <v>792</v>
      </c>
      <c r="C239" s="23" t="s">
        <v>793</v>
      </c>
      <c r="D239" s="23" t="s">
        <v>188</v>
      </c>
      <c r="E239" s="23" t="s">
        <v>673</v>
      </c>
      <c r="F239" s="23" t="s">
        <v>121</v>
      </c>
      <c r="G239" s="23" t="s">
        <v>188</v>
      </c>
      <c r="H239" s="23" t="s">
        <v>644</v>
      </c>
      <c r="I239" s="23">
        <v>5388114</v>
      </c>
      <c r="J239" s="23">
        <v>36</v>
      </c>
      <c r="K239" s="23"/>
      <c r="L239" s="23"/>
      <c r="M239" s="23"/>
      <c r="N239" s="23"/>
      <c r="O239" s="23"/>
      <c r="P239" s="23">
        <v>36</v>
      </c>
      <c r="Q239" s="23"/>
      <c r="R239" s="23"/>
      <c r="S239" s="23"/>
      <c r="T239" s="23"/>
      <c r="U239" s="23"/>
      <c r="V239" s="23"/>
      <c r="W239" s="23"/>
      <c r="X239" s="23" t="s">
        <v>124</v>
      </c>
      <c r="Y239" s="23" t="s">
        <v>125</v>
      </c>
      <c r="Z239" s="23" t="s">
        <v>125</v>
      </c>
      <c r="AA239" s="23" t="s">
        <v>126</v>
      </c>
      <c r="AB239" s="23" t="s">
        <v>126</v>
      </c>
      <c r="AC239" s="23" t="s">
        <v>126</v>
      </c>
      <c r="AD239" s="23">
        <v>73</v>
      </c>
      <c r="AE239" s="23">
        <v>273</v>
      </c>
      <c r="AF239" s="23">
        <v>2439</v>
      </c>
      <c r="AG239" s="23" t="s">
        <v>248</v>
      </c>
      <c r="AH239" s="28" t="s">
        <v>783</v>
      </c>
      <c r="AI239" s="41" t="s">
        <v>541</v>
      </c>
    </row>
    <row r="240" s="2" customFormat="1" ht="42.75" spans="1:35">
      <c r="A240" s="20" t="s">
        <v>199</v>
      </c>
      <c r="B240" s="23" t="s">
        <v>794</v>
      </c>
      <c r="C240" s="23" t="s">
        <v>795</v>
      </c>
      <c r="D240" s="23" t="s">
        <v>188</v>
      </c>
      <c r="E240" s="23" t="s">
        <v>796</v>
      </c>
      <c r="F240" s="23" t="s">
        <v>121</v>
      </c>
      <c r="G240" s="23" t="s">
        <v>188</v>
      </c>
      <c r="H240" s="23" t="s">
        <v>644</v>
      </c>
      <c r="I240" s="23">
        <v>5388114</v>
      </c>
      <c r="J240" s="23">
        <v>5</v>
      </c>
      <c r="K240" s="23"/>
      <c r="L240" s="23"/>
      <c r="M240" s="23"/>
      <c r="N240" s="23"/>
      <c r="O240" s="23"/>
      <c r="P240" s="23">
        <v>5</v>
      </c>
      <c r="Q240" s="23"/>
      <c r="R240" s="23"/>
      <c r="S240" s="23"/>
      <c r="T240" s="23"/>
      <c r="U240" s="23"/>
      <c r="V240" s="23"/>
      <c r="W240" s="23"/>
      <c r="X240" s="23" t="s">
        <v>124</v>
      </c>
      <c r="Y240" s="23" t="s">
        <v>125</v>
      </c>
      <c r="Z240" s="23" t="s">
        <v>125</v>
      </c>
      <c r="AA240" s="23" t="s">
        <v>126</v>
      </c>
      <c r="AB240" s="23" t="s">
        <v>126</v>
      </c>
      <c r="AC240" s="23" t="s">
        <v>126</v>
      </c>
      <c r="AD240" s="23">
        <v>89</v>
      </c>
      <c r="AE240" s="23">
        <v>361</v>
      </c>
      <c r="AF240" s="23">
        <v>2797</v>
      </c>
      <c r="AG240" s="23" t="s">
        <v>248</v>
      </c>
      <c r="AH240" s="28" t="s">
        <v>783</v>
      </c>
      <c r="AI240" s="41" t="s">
        <v>541</v>
      </c>
    </row>
    <row r="241" s="2" customFormat="1" ht="57" spans="1:35">
      <c r="A241" s="20" t="s">
        <v>203</v>
      </c>
      <c r="B241" s="23" t="s">
        <v>797</v>
      </c>
      <c r="C241" s="28" t="s">
        <v>798</v>
      </c>
      <c r="D241" s="23" t="s">
        <v>119</v>
      </c>
      <c r="E241" s="23" t="s">
        <v>120</v>
      </c>
      <c r="F241" s="23" t="s">
        <v>121</v>
      </c>
      <c r="G241" s="23" t="s">
        <v>119</v>
      </c>
      <c r="H241" s="23" t="s">
        <v>549</v>
      </c>
      <c r="I241" s="23">
        <v>5451034</v>
      </c>
      <c r="J241" s="49">
        <v>381.64</v>
      </c>
      <c r="K241" s="49"/>
      <c r="L241" s="49"/>
      <c r="M241" s="49"/>
      <c r="N241" s="49"/>
      <c r="O241" s="49"/>
      <c r="P241" s="49">
        <v>381.64</v>
      </c>
      <c r="Q241" s="49"/>
      <c r="R241" s="49"/>
      <c r="S241" s="49"/>
      <c r="T241" s="49"/>
      <c r="U241" s="49"/>
      <c r="V241" s="49"/>
      <c r="W241" s="49"/>
      <c r="X241" s="23" t="s">
        <v>124</v>
      </c>
      <c r="Y241" s="23" t="s">
        <v>125</v>
      </c>
      <c r="Z241" s="23" t="s">
        <v>125</v>
      </c>
      <c r="AA241" s="23" t="s">
        <v>126</v>
      </c>
      <c r="AB241" s="23" t="s">
        <v>126</v>
      </c>
      <c r="AC241" s="23" t="s">
        <v>126</v>
      </c>
      <c r="AD241" s="23">
        <v>135</v>
      </c>
      <c r="AE241" s="23">
        <v>500</v>
      </c>
      <c r="AF241" s="23">
        <v>3010</v>
      </c>
      <c r="AG241" s="28" t="s">
        <v>550</v>
      </c>
      <c r="AH241" s="28" t="s">
        <v>550</v>
      </c>
      <c r="AI241" s="41" t="s">
        <v>541</v>
      </c>
    </row>
    <row r="242" s="2" customFormat="1" ht="57" spans="1:35">
      <c r="A242" s="20" t="s">
        <v>208</v>
      </c>
      <c r="B242" s="23" t="s">
        <v>799</v>
      </c>
      <c r="C242" s="23" t="s">
        <v>800</v>
      </c>
      <c r="D242" s="23" t="s">
        <v>119</v>
      </c>
      <c r="E242" s="23" t="s">
        <v>140</v>
      </c>
      <c r="F242" s="23" t="s">
        <v>121</v>
      </c>
      <c r="G242" s="23" t="s">
        <v>119</v>
      </c>
      <c r="H242" s="23" t="s">
        <v>549</v>
      </c>
      <c r="I242" s="23">
        <v>5451034</v>
      </c>
      <c r="J242" s="23">
        <v>174.42</v>
      </c>
      <c r="K242" s="23"/>
      <c r="L242" s="23"/>
      <c r="M242" s="23"/>
      <c r="N242" s="23"/>
      <c r="O242" s="23"/>
      <c r="P242" s="23">
        <v>174.42</v>
      </c>
      <c r="Q242" s="23"/>
      <c r="R242" s="23"/>
      <c r="S242" s="23"/>
      <c r="T242" s="23"/>
      <c r="U242" s="23"/>
      <c r="V242" s="23"/>
      <c r="W242" s="23"/>
      <c r="X242" s="23" t="s">
        <v>124</v>
      </c>
      <c r="Y242" s="23" t="s">
        <v>125</v>
      </c>
      <c r="Z242" s="23" t="s">
        <v>125</v>
      </c>
      <c r="AA242" s="23" t="s">
        <v>126</v>
      </c>
      <c r="AB242" s="23" t="s">
        <v>126</v>
      </c>
      <c r="AC242" s="23" t="s">
        <v>126</v>
      </c>
      <c r="AD242" s="23">
        <v>43</v>
      </c>
      <c r="AE242" s="23">
        <v>176</v>
      </c>
      <c r="AF242" s="23">
        <v>1982</v>
      </c>
      <c r="AG242" s="28" t="s">
        <v>550</v>
      </c>
      <c r="AH242" s="28" t="s">
        <v>550</v>
      </c>
      <c r="AI242" s="41" t="s">
        <v>541</v>
      </c>
    </row>
    <row r="243" s="2" customFormat="1" ht="57" spans="1:35">
      <c r="A243" s="20" t="s">
        <v>212</v>
      </c>
      <c r="B243" s="47" t="s">
        <v>801</v>
      </c>
      <c r="C243" s="20" t="s">
        <v>802</v>
      </c>
      <c r="D243" s="23" t="s">
        <v>119</v>
      </c>
      <c r="E243" s="23" t="s">
        <v>148</v>
      </c>
      <c r="F243" s="23" t="s">
        <v>121</v>
      </c>
      <c r="G243" s="23" t="s">
        <v>119</v>
      </c>
      <c r="H243" s="23" t="s">
        <v>549</v>
      </c>
      <c r="I243" s="23">
        <v>5451034</v>
      </c>
      <c r="J243" s="23">
        <v>304.8</v>
      </c>
      <c r="K243" s="23"/>
      <c r="L243" s="23"/>
      <c r="M243" s="23"/>
      <c r="N243" s="23"/>
      <c r="O243" s="23"/>
      <c r="P243" s="23">
        <v>304.8</v>
      </c>
      <c r="Q243" s="23"/>
      <c r="R243" s="23"/>
      <c r="S243" s="23"/>
      <c r="T243" s="23"/>
      <c r="U243" s="23"/>
      <c r="V243" s="23"/>
      <c r="W243" s="23"/>
      <c r="X243" s="23" t="s">
        <v>124</v>
      </c>
      <c r="Y243" s="23" t="s">
        <v>125</v>
      </c>
      <c r="Z243" s="23" t="s">
        <v>125</v>
      </c>
      <c r="AA243" s="23" t="s">
        <v>126</v>
      </c>
      <c r="AB243" s="23" t="s">
        <v>126</v>
      </c>
      <c r="AC243" s="23" t="s">
        <v>126</v>
      </c>
      <c r="AD243" s="23">
        <v>45</v>
      </c>
      <c r="AE243" s="23">
        <v>156</v>
      </c>
      <c r="AF243" s="23">
        <v>1250</v>
      </c>
      <c r="AG243" s="28" t="s">
        <v>550</v>
      </c>
      <c r="AH243" s="28" t="s">
        <v>550</v>
      </c>
      <c r="AI243" s="41" t="s">
        <v>541</v>
      </c>
    </row>
    <row r="244" s="2" customFormat="1" ht="57" spans="1:35">
      <c r="A244" s="20" t="s">
        <v>216</v>
      </c>
      <c r="B244" s="23" t="s">
        <v>803</v>
      </c>
      <c r="C244" s="23" t="s">
        <v>804</v>
      </c>
      <c r="D244" s="48" t="s">
        <v>119</v>
      </c>
      <c r="E244" s="23" t="s">
        <v>805</v>
      </c>
      <c r="F244" s="23" t="s">
        <v>121</v>
      </c>
      <c r="G244" s="23" t="s">
        <v>119</v>
      </c>
      <c r="H244" s="23" t="s">
        <v>549</v>
      </c>
      <c r="I244" s="23">
        <v>5451034</v>
      </c>
      <c r="J244" s="23">
        <v>710</v>
      </c>
      <c r="K244" s="23"/>
      <c r="L244" s="23"/>
      <c r="M244" s="23"/>
      <c r="N244" s="23"/>
      <c r="O244" s="23"/>
      <c r="P244" s="23">
        <v>710</v>
      </c>
      <c r="Q244" s="23"/>
      <c r="R244" s="23"/>
      <c r="S244" s="23"/>
      <c r="T244" s="23"/>
      <c r="U244" s="23"/>
      <c r="V244" s="23"/>
      <c r="W244" s="23"/>
      <c r="X244" s="23" t="s">
        <v>124</v>
      </c>
      <c r="Y244" s="23" t="s">
        <v>125</v>
      </c>
      <c r="Z244" s="23" t="s">
        <v>125</v>
      </c>
      <c r="AA244" s="23" t="s">
        <v>126</v>
      </c>
      <c r="AB244" s="23" t="s">
        <v>126</v>
      </c>
      <c r="AC244" s="23" t="s">
        <v>126</v>
      </c>
      <c r="AD244" s="23">
        <v>98</v>
      </c>
      <c r="AE244" s="23">
        <v>305</v>
      </c>
      <c r="AF244" s="23">
        <v>920</v>
      </c>
      <c r="AG244" s="28" t="s">
        <v>550</v>
      </c>
      <c r="AH244" s="28" t="s">
        <v>550</v>
      </c>
      <c r="AI244" s="41" t="s">
        <v>541</v>
      </c>
    </row>
    <row r="245" s="2" customFormat="1" ht="57" spans="1:35">
      <c r="A245" s="20" t="s">
        <v>220</v>
      </c>
      <c r="B245" s="47" t="s">
        <v>806</v>
      </c>
      <c r="C245" s="20" t="s">
        <v>807</v>
      </c>
      <c r="D245" s="48" t="s">
        <v>119</v>
      </c>
      <c r="E245" s="23" t="s">
        <v>144</v>
      </c>
      <c r="F245" s="23" t="s">
        <v>121</v>
      </c>
      <c r="G245" s="23" t="s">
        <v>119</v>
      </c>
      <c r="H245" s="23" t="s">
        <v>549</v>
      </c>
      <c r="I245" s="23">
        <v>5451034</v>
      </c>
      <c r="J245" s="23">
        <v>280</v>
      </c>
      <c r="K245" s="23"/>
      <c r="L245" s="23"/>
      <c r="M245" s="23"/>
      <c r="N245" s="23"/>
      <c r="O245" s="23"/>
      <c r="P245" s="23">
        <v>280</v>
      </c>
      <c r="Q245" s="23"/>
      <c r="R245" s="23"/>
      <c r="S245" s="23"/>
      <c r="T245" s="23"/>
      <c r="U245" s="23"/>
      <c r="V245" s="23"/>
      <c r="W245" s="23"/>
      <c r="X245" s="23" t="s">
        <v>124</v>
      </c>
      <c r="Y245" s="23" t="s">
        <v>125</v>
      </c>
      <c r="Z245" s="23" t="s">
        <v>125</v>
      </c>
      <c r="AA245" s="23" t="s">
        <v>126</v>
      </c>
      <c r="AB245" s="23" t="s">
        <v>126</v>
      </c>
      <c r="AC245" s="23" t="s">
        <v>126</v>
      </c>
      <c r="AD245" s="23">
        <v>76</v>
      </c>
      <c r="AE245" s="23">
        <v>298</v>
      </c>
      <c r="AF245" s="23">
        <v>1701</v>
      </c>
      <c r="AG245" s="28" t="s">
        <v>550</v>
      </c>
      <c r="AH245" s="28" t="s">
        <v>550</v>
      </c>
      <c r="AI245" s="41" t="s">
        <v>541</v>
      </c>
    </row>
    <row r="246" s="2" customFormat="1" ht="85.5" spans="1:35">
      <c r="A246" s="20" t="s">
        <v>224</v>
      </c>
      <c r="B246" s="23" t="s">
        <v>808</v>
      </c>
      <c r="C246" s="23" t="s">
        <v>809</v>
      </c>
      <c r="D246" s="23" t="s">
        <v>119</v>
      </c>
      <c r="E246" s="23" t="s">
        <v>689</v>
      </c>
      <c r="F246" s="23" t="s">
        <v>121</v>
      </c>
      <c r="G246" s="23" t="s">
        <v>119</v>
      </c>
      <c r="H246" s="23" t="s">
        <v>549</v>
      </c>
      <c r="I246" s="23">
        <v>5451034</v>
      </c>
      <c r="J246" s="23">
        <v>273.5</v>
      </c>
      <c r="K246" s="23"/>
      <c r="L246" s="23"/>
      <c r="M246" s="23"/>
      <c r="N246" s="23"/>
      <c r="O246" s="23"/>
      <c r="P246" s="23">
        <v>273.5</v>
      </c>
      <c r="Q246" s="23"/>
      <c r="R246" s="23"/>
      <c r="S246" s="23"/>
      <c r="T246" s="23"/>
      <c r="U246" s="23"/>
      <c r="V246" s="23"/>
      <c r="W246" s="23"/>
      <c r="X246" s="23" t="s">
        <v>124</v>
      </c>
      <c r="Y246" s="23" t="s">
        <v>125</v>
      </c>
      <c r="Z246" s="23" t="s">
        <v>125</v>
      </c>
      <c r="AA246" s="23" t="s">
        <v>126</v>
      </c>
      <c r="AB246" s="23" t="s">
        <v>126</v>
      </c>
      <c r="AC246" s="23" t="s">
        <v>126</v>
      </c>
      <c r="AD246" s="23">
        <v>153</v>
      </c>
      <c r="AE246" s="23">
        <v>543</v>
      </c>
      <c r="AF246" s="23">
        <v>860</v>
      </c>
      <c r="AG246" s="28" t="s">
        <v>550</v>
      </c>
      <c r="AH246" s="28" t="s">
        <v>550</v>
      </c>
      <c r="AI246" s="41" t="s">
        <v>541</v>
      </c>
    </row>
    <row r="247" s="2" customFormat="1" ht="57" spans="1:35">
      <c r="A247" s="20" t="s">
        <v>228</v>
      </c>
      <c r="B247" s="23" t="s">
        <v>810</v>
      </c>
      <c r="C247" s="23" t="s">
        <v>811</v>
      </c>
      <c r="D247" s="23" t="s">
        <v>206</v>
      </c>
      <c r="E247" s="23" t="s">
        <v>231</v>
      </c>
      <c r="F247" s="23" t="s">
        <v>121</v>
      </c>
      <c r="G247" s="23" t="s">
        <v>206</v>
      </c>
      <c r="H247" s="23" t="s">
        <v>260</v>
      </c>
      <c r="I247" s="23" t="s">
        <v>261</v>
      </c>
      <c r="J247" s="23">
        <v>20</v>
      </c>
      <c r="K247" s="23"/>
      <c r="L247" s="23"/>
      <c r="M247" s="23"/>
      <c r="N247" s="23"/>
      <c r="O247" s="23"/>
      <c r="P247" s="23">
        <v>20</v>
      </c>
      <c r="Q247" s="23"/>
      <c r="R247" s="23"/>
      <c r="S247" s="23"/>
      <c r="T247" s="23"/>
      <c r="U247" s="23"/>
      <c r="V247" s="23"/>
      <c r="W247" s="23"/>
      <c r="X247" s="23" t="s">
        <v>124</v>
      </c>
      <c r="Y247" s="23" t="s">
        <v>125</v>
      </c>
      <c r="Z247" s="23" t="s">
        <v>125</v>
      </c>
      <c r="AA247" s="23" t="s">
        <v>126</v>
      </c>
      <c r="AB247" s="23" t="s">
        <v>126</v>
      </c>
      <c r="AC247" s="23" t="s">
        <v>126</v>
      </c>
      <c r="AD247" s="23">
        <v>42</v>
      </c>
      <c r="AE247" s="23">
        <v>150</v>
      </c>
      <c r="AF247" s="23">
        <v>560</v>
      </c>
      <c r="AG247" s="23" t="s">
        <v>812</v>
      </c>
      <c r="AH247" s="23" t="s">
        <v>813</v>
      </c>
      <c r="AI247" s="41" t="s">
        <v>541</v>
      </c>
    </row>
    <row r="248" s="2" customFormat="1" ht="57" spans="1:35">
      <c r="A248" s="20" t="s">
        <v>232</v>
      </c>
      <c r="B248" s="23" t="s">
        <v>814</v>
      </c>
      <c r="C248" s="23" t="s">
        <v>815</v>
      </c>
      <c r="D248" s="23" t="s">
        <v>206</v>
      </c>
      <c r="E248" s="23" t="s">
        <v>717</v>
      </c>
      <c r="F248" s="23" t="s">
        <v>121</v>
      </c>
      <c r="G248" s="23" t="s">
        <v>206</v>
      </c>
      <c r="H248" s="23" t="s">
        <v>260</v>
      </c>
      <c r="I248" s="23" t="s">
        <v>261</v>
      </c>
      <c r="J248" s="23">
        <v>48</v>
      </c>
      <c r="K248" s="23"/>
      <c r="L248" s="23"/>
      <c r="M248" s="23"/>
      <c r="N248" s="23"/>
      <c r="O248" s="23"/>
      <c r="P248" s="23">
        <v>48</v>
      </c>
      <c r="Q248" s="23"/>
      <c r="R248" s="23"/>
      <c r="S248" s="23"/>
      <c r="T248" s="23"/>
      <c r="U248" s="23"/>
      <c r="V248" s="23"/>
      <c r="W248" s="23"/>
      <c r="X248" s="23" t="s">
        <v>124</v>
      </c>
      <c r="Y248" s="23" t="s">
        <v>125</v>
      </c>
      <c r="Z248" s="23" t="s">
        <v>125</v>
      </c>
      <c r="AA248" s="23" t="s">
        <v>126</v>
      </c>
      <c r="AB248" s="23" t="s">
        <v>126</v>
      </c>
      <c r="AC248" s="23" t="s">
        <v>126</v>
      </c>
      <c r="AD248" s="23">
        <v>132</v>
      </c>
      <c r="AE248" s="23">
        <v>230</v>
      </c>
      <c r="AF248" s="23">
        <v>805</v>
      </c>
      <c r="AG248" s="23" t="s">
        <v>812</v>
      </c>
      <c r="AH248" s="23" t="s">
        <v>813</v>
      </c>
      <c r="AI248" s="41" t="s">
        <v>541</v>
      </c>
    </row>
    <row r="249" s="2" customFormat="1" ht="57" spans="1:35">
      <c r="A249" s="20" t="s">
        <v>236</v>
      </c>
      <c r="B249" s="23" t="s">
        <v>816</v>
      </c>
      <c r="C249" s="23" t="s">
        <v>817</v>
      </c>
      <c r="D249" s="23" t="s">
        <v>206</v>
      </c>
      <c r="E249" s="23" t="s">
        <v>721</v>
      </c>
      <c r="F249" s="23" t="s">
        <v>121</v>
      </c>
      <c r="G249" s="23" t="s">
        <v>206</v>
      </c>
      <c r="H249" s="23" t="s">
        <v>260</v>
      </c>
      <c r="I249" s="23" t="s">
        <v>261</v>
      </c>
      <c r="J249" s="23">
        <v>19</v>
      </c>
      <c r="K249" s="23"/>
      <c r="L249" s="23"/>
      <c r="M249" s="23"/>
      <c r="N249" s="23"/>
      <c r="O249" s="23"/>
      <c r="P249" s="23">
        <v>19</v>
      </c>
      <c r="Q249" s="23"/>
      <c r="R249" s="23"/>
      <c r="S249" s="23"/>
      <c r="T249" s="23"/>
      <c r="U249" s="23"/>
      <c r="V249" s="23"/>
      <c r="W249" s="23"/>
      <c r="X249" s="23" t="s">
        <v>124</v>
      </c>
      <c r="Y249" s="23" t="s">
        <v>125</v>
      </c>
      <c r="Z249" s="23" t="s">
        <v>125</v>
      </c>
      <c r="AA249" s="23" t="s">
        <v>126</v>
      </c>
      <c r="AB249" s="23" t="s">
        <v>126</v>
      </c>
      <c r="AC249" s="23" t="s">
        <v>126</v>
      </c>
      <c r="AD249" s="23">
        <v>45</v>
      </c>
      <c r="AE249" s="23">
        <v>246</v>
      </c>
      <c r="AF249" s="23">
        <v>681</v>
      </c>
      <c r="AG249" s="23" t="s">
        <v>812</v>
      </c>
      <c r="AH249" s="23" t="s">
        <v>813</v>
      </c>
      <c r="AI249" s="41" t="s">
        <v>541</v>
      </c>
    </row>
    <row r="250" s="2" customFormat="1" ht="57" spans="1:35">
      <c r="A250" s="20" t="s">
        <v>239</v>
      </c>
      <c r="B250" s="23" t="s">
        <v>818</v>
      </c>
      <c r="C250" s="23" t="s">
        <v>819</v>
      </c>
      <c r="D250" s="23" t="s">
        <v>206</v>
      </c>
      <c r="E250" s="23" t="s">
        <v>401</v>
      </c>
      <c r="F250" s="23" t="s">
        <v>121</v>
      </c>
      <c r="G250" s="23" t="s">
        <v>206</v>
      </c>
      <c r="H250" s="23" t="s">
        <v>260</v>
      </c>
      <c r="I250" s="23" t="s">
        <v>261</v>
      </c>
      <c r="J250" s="23">
        <v>63</v>
      </c>
      <c r="K250" s="23"/>
      <c r="L250" s="23"/>
      <c r="M250" s="23"/>
      <c r="N250" s="23"/>
      <c r="O250" s="23"/>
      <c r="P250" s="23">
        <v>63</v>
      </c>
      <c r="Q250" s="23"/>
      <c r="R250" s="23"/>
      <c r="S250" s="23"/>
      <c r="T250" s="23"/>
      <c r="U250" s="23"/>
      <c r="V250" s="23"/>
      <c r="W250" s="23"/>
      <c r="X250" s="23" t="s">
        <v>124</v>
      </c>
      <c r="Y250" s="23" t="s">
        <v>125</v>
      </c>
      <c r="Z250" s="23" t="s">
        <v>125</v>
      </c>
      <c r="AA250" s="23" t="s">
        <v>126</v>
      </c>
      <c r="AB250" s="23" t="s">
        <v>126</v>
      </c>
      <c r="AC250" s="23" t="s">
        <v>126</v>
      </c>
      <c r="AD250" s="23">
        <v>60</v>
      </c>
      <c r="AE250" s="23">
        <v>423</v>
      </c>
      <c r="AF250" s="23">
        <v>1480</v>
      </c>
      <c r="AG250" s="23" t="s">
        <v>812</v>
      </c>
      <c r="AH250" s="23" t="s">
        <v>813</v>
      </c>
      <c r="AI250" s="41" t="s">
        <v>541</v>
      </c>
    </row>
    <row r="251" s="2" customFormat="1" ht="57" spans="1:35">
      <c r="A251" s="20" t="s">
        <v>243</v>
      </c>
      <c r="B251" s="23" t="s">
        <v>820</v>
      </c>
      <c r="C251" s="23" t="s">
        <v>821</v>
      </c>
      <c r="D251" s="23" t="s">
        <v>206</v>
      </c>
      <c r="E251" s="23" t="s">
        <v>211</v>
      </c>
      <c r="F251" s="23" t="s">
        <v>121</v>
      </c>
      <c r="G251" s="23" t="s">
        <v>206</v>
      </c>
      <c r="H251" s="23" t="s">
        <v>260</v>
      </c>
      <c r="I251" s="23" t="s">
        <v>261</v>
      </c>
      <c r="J251" s="23">
        <v>37</v>
      </c>
      <c r="K251" s="23"/>
      <c r="L251" s="23"/>
      <c r="M251" s="23"/>
      <c r="N251" s="23"/>
      <c r="O251" s="23"/>
      <c r="P251" s="23">
        <v>37</v>
      </c>
      <c r="Q251" s="23"/>
      <c r="R251" s="23"/>
      <c r="S251" s="23"/>
      <c r="T251" s="23"/>
      <c r="U251" s="23"/>
      <c r="V251" s="23"/>
      <c r="W251" s="23"/>
      <c r="X251" s="23" t="s">
        <v>124</v>
      </c>
      <c r="Y251" s="23" t="s">
        <v>125</v>
      </c>
      <c r="Z251" s="23" t="s">
        <v>125</v>
      </c>
      <c r="AA251" s="23" t="s">
        <v>126</v>
      </c>
      <c r="AB251" s="23" t="s">
        <v>126</v>
      </c>
      <c r="AC251" s="23" t="s">
        <v>126</v>
      </c>
      <c r="AD251" s="23">
        <v>85</v>
      </c>
      <c r="AE251" s="23">
        <v>450</v>
      </c>
      <c r="AF251" s="23">
        <v>1575</v>
      </c>
      <c r="AG251" s="23" t="s">
        <v>812</v>
      </c>
      <c r="AH251" s="23" t="s">
        <v>813</v>
      </c>
      <c r="AI251" s="41" t="s">
        <v>541</v>
      </c>
    </row>
    <row r="252" s="2" customFormat="1" ht="85.5" spans="1:35">
      <c r="A252" s="20" t="s">
        <v>250</v>
      </c>
      <c r="B252" s="23" t="s">
        <v>822</v>
      </c>
      <c r="C252" s="23" t="s">
        <v>823</v>
      </c>
      <c r="D252" s="23" t="s">
        <v>206</v>
      </c>
      <c r="E252" s="23" t="s">
        <v>215</v>
      </c>
      <c r="F252" s="23" t="s">
        <v>121</v>
      </c>
      <c r="G252" s="23" t="s">
        <v>206</v>
      </c>
      <c r="H252" s="23" t="s">
        <v>260</v>
      </c>
      <c r="I252" s="23" t="s">
        <v>261</v>
      </c>
      <c r="J252" s="23">
        <v>164</v>
      </c>
      <c r="K252" s="23"/>
      <c r="L252" s="23"/>
      <c r="M252" s="23"/>
      <c r="N252" s="23"/>
      <c r="O252" s="23"/>
      <c r="P252" s="23">
        <v>164</v>
      </c>
      <c r="Q252" s="23"/>
      <c r="R252" s="23"/>
      <c r="S252" s="23"/>
      <c r="T252" s="23"/>
      <c r="U252" s="23"/>
      <c r="V252" s="23"/>
      <c r="W252" s="23"/>
      <c r="X252" s="23" t="s">
        <v>124</v>
      </c>
      <c r="Y252" s="23" t="s">
        <v>125</v>
      </c>
      <c r="Z252" s="23" t="s">
        <v>125</v>
      </c>
      <c r="AA252" s="23" t="s">
        <v>126</v>
      </c>
      <c r="AB252" s="23" t="s">
        <v>126</v>
      </c>
      <c r="AC252" s="23" t="s">
        <v>126</v>
      </c>
      <c r="AD252" s="23">
        <v>214</v>
      </c>
      <c r="AE252" s="23">
        <v>351</v>
      </c>
      <c r="AF252" s="23">
        <v>895</v>
      </c>
      <c r="AG252" s="23" t="s">
        <v>812</v>
      </c>
      <c r="AH252" s="23" t="s">
        <v>813</v>
      </c>
      <c r="AI252" s="41" t="s">
        <v>541</v>
      </c>
    </row>
    <row r="253" s="2" customFormat="1" ht="57" spans="1:35">
      <c r="A253" s="20" t="s">
        <v>254</v>
      </c>
      <c r="B253" s="23" t="s">
        <v>824</v>
      </c>
      <c r="C253" s="23" t="s">
        <v>825</v>
      </c>
      <c r="D253" s="23" t="s">
        <v>206</v>
      </c>
      <c r="E253" s="23" t="s">
        <v>393</v>
      </c>
      <c r="F253" s="23" t="s">
        <v>121</v>
      </c>
      <c r="G253" s="23" t="s">
        <v>206</v>
      </c>
      <c r="H253" s="23" t="s">
        <v>260</v>
      </c>
      <c r="I253" s="23" t="s">
        <v>261</v>
      </c>
      <c r="J253" s="23">
        <v>16</v>
      </c>
      <c r="K253" s="23"/>
      <c r="L253" s="23"/>
      <c r="M253" s="23"/>
      <c r="N253" s="23"/>
      <c r="O253" s="23"/>
      <c r="P253" s="23">
        <v>16</v>
      </c>
      <c r="Q253" s="23"/>
      <c r="R253" s="23"/>
      <c r="S253" s="23"/>
      <c r="T253" s="23"/>
      <c r="U253" s="23"/>
      <c r="V253" s="23"/>
      <c r="W253" s="23"/>
      <c r="X253" s="23" t="s">
        <v>124</v>
      </c>
      <c r="Y253" s="23" t="s">
        <v>125</v>
      </c>
      <c r="Z253" s="23" t="s">
        <v>125</v>
      </c>
      <c r="AA253" s="23" t="s">
        <v>126</v>
      </c>
      <c r="AB253" s="23" t="s">
        <v>126</v>
      </c>
      <c r="AC253" s="23" t="s">
        <v>126</v>
      </c>
      <c r="AD253" s="23">
        <v>22</v>
      </c>
      <c r="AE253" s="23">
        <v>145</v>
      </c>
      <c r="AF253" s="23">
        <v>420</v>
      </c>
      <c r="AG253" s="23" t="s">
        <v>812</v>
      </c>
      <c r="AH253" s="23" t="s">
        <v>813</v>
      </c>
      <c r="AI253" s="41" t="s">
        <v>541</v>
      </c>
    </row>
    <row r="254" s="2" customFormat="1" ht="57" spans="1:35">
      <c r="A254" s="20" t="s">
        <v>654</v>
      </c>
      <c r="B254" s="23" t="s">
        <v>826</v>
      </c>
      <c r="C254" s="23" t="s">
        <v>827</v>
      </c>
      <c r="D254" s="23" t="s">
        <v>206</v>
      </c>
      <c r="E254" s="23" t="s">
        <v>741</v>
      </c>
      <c r="F254" s="23" t="s">
        <v>121</v>
      </c>
      <c r="G254" s="23" t="s">
        <v>206</v>
      </c>
      <c r="H254" s="23" t="s">
        <v>260</v>
      </c>
      <c r="I254" s="23" t="s">
        <v>261</v>
      </c>
      <c r="J254" s="23">
        <v>42</v>
      </c>
      <c r="K254" s="23"/>
      <c r="L254" s="23"/>
      <c r="M254" s="23"/>
      <c r="N254" s="23"/>
      <c r="O254" s="23"/>
      <c r="P254" s="23">
        <v>42</v>
      </c>
      <c r="Q254" s="23"/>
      <c r="R254" s="23"/>
      <c r="S254" s="23"/>
      <c r="T254" s="23"/>
      <c r="U254" s="23"/>
      <c r="V254" s="23"/>
      <c r="W254" s="23"/>
      <c r="X254" s="23" t="s">
        <v>124</v>
      </c>
      <c r="Y254" s="23" t="s">
        <v>125</v>
      </c>
      <c r="Z254" s="23" t="s">
        <v>125</v>
      </c>
      <c r="AA254" s="23" t="s">
        <v>126</v>
      </c>
      <c r="AB254" s="23" t="s">
        <v>126</v>
      </c>
      <c r="AC254" s="23" t="s">
        <v>126</v>
      </c>
      <c r="AD254" s="23">
        <v>21</v>
      </c>
      <c r="AE254" s="23">
        <v>243</v>
      </c>
      <c r="AF254" s="23">
        <v>810</v>
      </c>
      <c r="AG254" s="23" t="s">
        <v>812</v>
      </c>
      <c r="AH254" s="23" t="s">
        <v>813</v>
      </c>
      <c r="AI254" s="41" t="s">
        <v>541</v>
      </c>
    </row>
    <row r="255" s="2" customFormat="1" ht="57" spans="1:35">
      <c r="A255" s="20" t="s">
        <v>657</v>
      </c>
      <c r="B255" s="23" t="s">
        <v>828</v>
      </c>
      <c r="C255" s="23" t="s">
        <v>829</v>
      </c>
      <c r="D255" s="23" t="s">
        <v>206</v>
      </c>
      <c r="E255" s="23" t="s">
        <v>207</v>
      </c>
      <c r="F255" s="23" t="s">
        <v>121</v>
      </c>
      <c r="G255" s="23" t="s">
        <v>206</v>
      </c>
      <c r="H255" s="23" t="s">
        <v>260</v>
      </c>
      <c r="I255" s="23" t="s">
        <v>261</v>
      </c>
      <c r="J255" s="23">
        <v>158</v>
      </c>
      <c r="K255" s="23"/>
      <c r="L255" s="23"/>
      <c r="M255" s="23"/>
      <c r="N255" s="23"/>
      <c r="O255" s="23"/>
      <c r="P255" s="23">
        <v>158</v>
      </c>
      <c r="Q255" s="23"/>
      <c r="R255" s="23"/>
      <c r="S255" s="23"/>
      <c r="T255" s="23"/>
      <c r="U255" s="23"/>
      <c r="V255" s="23"/>
      <c r="W255" s="23"/>
      <c r="X255" s="23" t="s">
        <v>124</v>
      </c>
      <c r="Y255" s="23" t="s">
        <v>125</v>
      </c>
      <c r="Z255" s="23" t="s">
        <v>125</v>
      </c>
      <c r="AA255" s="23" t="s">
        <v>126</v>
      </c>
      <c r="AB255" s="23" t="s">
        <v>126</v>
      </c>
      <c r="AC255" s="23" t="s">
        <v>126</v>
      </c>
      <c r="AD255" s="23">
        <v>170</v>
      </c>
      <c r="AE255" s="23">
        <v>681</v>
      </c>
      <c r="AF255" s="23">
        <v>2660</v>
      </c>
      <c r="AG255" s="23" t="s">
        <v>812</v>
      </c>
      <c r="AH255" s="23" t="s">
        <v>813</v>
      </c>
      <c r="AI255" s="41" t="s">
        <v>541</v>
      </c>
    </row>
    <row r="256" s="2" customFormat="1" ht="57" spans="1:35">
      <c r="A256" s="20" t="s">
        <v>661</v>
      </c>
      <c r="B256" s="23" t="s">
        <v>830</v>
      </c>
      <c r="C256" s="23" t="s">
        <v>831</v>
      </c>
      <c r="D256" s="23" t="s">
        <v>206</v>
      </c>
      <c r="E256" s="23" t="s">
        <v>207</v>
      </c>
      <c r="F256" s="23" t="s">
        <v>121</v>
      </c>
      <c r="G256" s="23" t="s">
        <v>206</v>
      </c>
      <c r="H256" s="23" t="s">
        <v>260</v>
      </c>
      <c r="I256" s="23" t="s">
        <v>261</v>
      </c>
      <c r="J256" s="23">
        <v>7.8</v>
      </c>
      <c r="K256" s="23"/>
      <c r="L256" s="23"/>
      <c r="M256" s="23"/>
      <c r="N256" s="23"/>
      <c r="O256" s="23"/>
      <c r="P256" s="23">
        <v>7.8</v>
      </c>
      <c r="Q256" s="23"/>
      <c r="R256" s="23"/>
      <c r="S256" s="23"/>
      <c r="T256" s="23"/>
      <c r="U256" s="23"/>
      <c r="V256" s="23"/>
      <c r="W256" s="23"/>
      <c r="X256" s="23" t="s">
        <v>124</v>
      </c>
      <c r="Y256" s="23" t="s">
        <v>125</v>
      </c>
      <c r="Z256" s="23" t="s">
        <v>125</v>
      </c>
      <c r="AA256" s="23" t="s">
        <v>126</v>
      </c>
      <c r="AB256" s="23" t="s">
        <v>126</v>
      </c>
      <c r="AC256" s="23" t="s">
        <v>126</v>
      </c>
      <c r="AD256" s="23">
        <v>44</v>
      </c>
      <c r="AE256" s="23">
        <v>160</v>
      </c>
      <c r="AF256" s="23">
        <v>432</v>
      </c>
      <c r="AG256" s="23" t="s">
        <v>812</v>
      </c>
      <c r="AH256" s="23" t="s">
        <v>813</v>
      </c>
      <c r="AI256" s="41" t="s">
        <v>541</v>
      </c>
    </row>
    <row r="257" s="2" customFormat="1" ht="57" spans="1:35">
      <c r="A257" s="20" t="s">
        <v>664</v>
      </c>
      <c r="B257" s="23" t="s">
        <v>832</v>
      </c>
      <c r="C257" s="23" t="s">
        <v>833</v>
      </c>
      <c r="D257" s="23" t="s">
        <v>206</v>
      </c>
      <c r="E257" s="23" t="s">
        <v>242</v>
      </c>
      <c r="F257" s="23" t="s">
        <v>121</v>
      </c>
      <c r="G257" s="23" t="s">
        <v>206</v>
      </c>
      <c r="H257" s="23" t="s">
        <v>260</v>
      </c>
      <c r="I257" s="23" t="s">
        <v>261</v>
      </c>
      <c r="J257" s="23">
        <v>24</v>
      </c>
      <c r="K257" s="23"/>
      <c r="L257" s="23"/>
      <c r="M257" s="23"/>
      <c r="N257" s="23"/>
      <c r="O257" s="23"/>
      <c r="P257" s="23">
        <v>24</v>
      </c>
      <c r="Q257" s="23"/>
      <c r="R257" s="23"/>
      <c r="S257" s="23"/>
      <c r="T257" s="23"/>
      <c r="U257" s="23"/>
      <c r="V257" s="23"/>
      <c r="W257" s="23"/>
      <c r="X257" s="23" t="s">
        <v>124</v>
      </c>
      <c r="Y257" s="23" t="s">
        <v>125</v>
      </c>
      <c r="Z257" s="23" t="s">
        <v>125</v>
      </c>
      <c r="AA257" s="23" t="s">
        <v>126</v>
      </c>
      <c r="AB257" s="23" t="s">
        <v>126</v>
      </c>
      <c r="AC257" s="23" t="s">
        <v>126</v>
      </c>
      <c r="AD257" s="23">
        <v>107</v>
      </c>
      <c r="AE257" s="23">
        <v>468</v>
      </c>
      <c r="AF257" s="23">
        <v>1638</v>
      </c>
      <c r="AG257" s="23" t="s">
        <v>812</v>
      </c>
      <c r="AH257" s="23" t="s">
        <v>813</v>
      </c>
      <c r="AI257" s="41" t="s">
        <v>541</v>
      </c>
    </row>
    <row r="258" s="2" customFormat="1" ht="57" spans="1:35">
      <c r="A258" s="20" t="s">
        <v>667</v>
      </c>
      <c r="B258" s="23" t="s">
        <v>834</v>
      </c>
      <c r="C258" s="23" t="s">
        <v>835</v>
      </c>
      <c r="D258" s="23" t="s">
        <v>206</v>
      </c>
      <c r="E258" s="23" t="s">
        <v>514</v>
      </c>
      <c r="F258" s="23" t="s">
        <v>121</v>
      </c>
      <c r="G258" s="23" t="s">
        <v>206</v>
      </c>
      <c r="H258" s="23" t="s">
        <v>260</v>
      </c>
      <c r="I258" s="23" t="s">
        <v>261</v>
      </c>
      <c r="J258" s="23">
        <v>167</v>
      </c>
      <c r="K258" s="23"/>
      <c r="L258" s="23"/>
      <c r="M258" s="23"/>
      <c r="N258" s="23"/>
      <c r="O258" s="23"/>
      <c r="P258" s="23">
        <v>167</v>
      </c>
      <c r="Q258" s="23"/>
      <c r="R258" s="23"/>
      <c r="S258" s="23"/>
      <c r="T258" s="23"/>
      <c r="U258" s="23"/>
      <c r="V258" s="23"/>
      <c r="W258" s="23"/>
      <c r="X258" s="23" t="s">
        <v>124</v>
      </c>
      <c r="Y258" s="23" t="s">
        <v>125</v>
      </c>
      <c r="Z258" s="23" t="s">
        <v>125</v>
      </c>
      <c r="AA258" s="23" t="s">
        <v>126</v>
      </c>
      <c r="AB258" s="23" t="s">
        <v>126</v>
      </c>
      <c r="AC258" s="23" t="s">
        <v>126</v>
      </c>
      <c r="AD258" s="23">
        <v>82</v>
      </c>
      <c r="AE258" s="23">
        <v>351</v>
      </c>
      <c r="AF258" s="23">
        <v>1228</v>
      </c>
      <c r="AG258" s="23" t="s">
        <v>812</v>
      </c>
      <c r="AH258" s="23" t="s">
        <v>813</v>
      </c>
      <c r="AI258" s="41" t="s">
        <v>541</v>
      </c>
    </row>
    <row r="259" s="2" customFormat="1" ht="57" spans="1:35">
      <c r="A259" s="20" t="s">
        <v>670</v>
      </c>
      <c r="B259" s="23" t="s">
        <v>836</v>
      </c>
      <c r="C259" s="23" t="s">
        <v>837</v>
      </c>
      <c r="D259" s="23" t="s">
        <v>206</v>
      </c>
      <c r="E259" s="23" t="s">
        <v>838</v>
      </c>
      <c r="F259" s="23" t="s">
        <v>121</v>
      </c>
      <c r="G259" s="23" t="s">
        <v>206</v>
      </c>
      <c r="H259" s="23" t="s">
        <v>260</v>
      </c>
      <c r="I259" s="23" t="s">
        <v>261</v>
      </c>
      <c r="J259" s="23">
        <v>20</v>
      </c>
      <c r="K259" s="23"/>
      <c r="L259" s="23"/>
      <c r="M259" s="23"/>
      <c r="N259" s="23"/>
      <c r="O259" s="23"/>
      <c r="P259" s="23">
        <v>20</v>
      </c>
      <c r="Q259" s="23"/>
      <c r="R259" s="23"/>
      <c r="S259" s="23"/>
      <c r="T259" s="23"/>
      <c r="U259" s="23"/>
      <c r="V259" s="23"/>
      <c r="W259" s="23"/>
      <c r="X259" s="23" t="s">
        <v>124</v>
      </c>
      <c r="Y259" s="23" t="s">
        <v>125</v>
      </c>
      <c r="Z259" s="23" t="s">
        <v>125</v>
      </c>
      <c r="AA259" s="23" t="s">
        <v>126</v>
      </c>
      <c r="AB259" s="23" t="s">
        <v>126</v>
      </c>
      <c r="AC259" s="23" t="s">
        <v>126</v>
      </c>
      <c r="AD259" s="23">
        <v>94</v>
      </c>
      <c r="AE259" s="23">
        <v>463</v>
      </c>
      <c r="AF259" s="23">
        <v>1620</v>
      </c>
      <c r="AG259" s="23" t="s">
        <v>812</v>
      </c>
      <c r="AH259" s="23" t="s">
        <v>813</v>
      </c>
      <c r="AI259" s="41" t="s">
        <v>541</v>
      </c>
    </row>
    <row r="260" s="2" customFormat="1" ht="42.75" spans="1:35">
      <c r="A260" s="20" t="s">
        <v>674</v>
      </c>
      <c r="B260" s="23" t="s">
        <v>839</v>
      </c>
      <c r="C260" s="23" t="s">
        <v>840</v>
      </c>
      <c r="D260" s="23" t="s">
        <v>169</v>
      </c>
      <c r="E260" s="23" t="s">
        <v>174</v>
      </c>
      <c r="F260" s="23" t="s">
        <v>121</v>
      </c>
      <c r="G260" s="23" t="s">
        <v>169</v>
      </c>
      <c r="H260" s="23" t="s">
        <v>601</v>
      </c>
      <c r="I260" s="23">
        <v>5335097</v>
      </c>
      <c r="J260" s="23">
        <v>213</v>
      </c>
      <c r="K260" s="23"/>
      <c r="L260" s="23"/>
      <c r="M260" s="23"/>
      <c r="N260" s="23"/>
      <c r="O260" s="23"/>
      <c r="P260" s="23">
        <v>213</v>
      </c>
      <c r="Q260" s="23"/>
      <c r="R260" s="23"/>
      <c r="S260" s="23"/>
      <c r="T260" s="23"/>
      <c r="U260" s="23"/>
      <c r="V260" s="23"/>
      <c r="W260" s="23"/>
      <c r="X260" s="23" t="s">
        <v>124</v>
      </c>
      <c r="Y260" s="23" t="s">
        <v>125</v>
      </c>
      <c r="Z260" s="23" t="s">
        <v>125</v>
      </c>
      <c r="AA260" s="23" t="s">
        <v>126</v>
      </c>
      <c r="AB260" s="23" t="s">
        <v>126</v>
      </c>
      <c r="AC260" s="23" t="s">
        <v>126</v>
      </c>
      <c r="AD260" s="23">
        <v>135</v>
      </c>
      <c r="AE260" s="23">
        <v>550</v>
      </c>
      <c r="AF260" s="23">
        <v>3893</v>
      </c>
      <c r="AG260" s="23" t="s">
        <v>841</v>
      </c>
      <c r="AH260" s="23" t="s">
        <v>602</v>
      </c>
      <c r="AI260" s="41" t="s">
        <v>541</v>
      </c>
    </row>
    <row r="261" s="2" customFormat="1" ht="42.75" spans="1:35">
      <c r="A261" s="20" t="s">
        <v>677</v>
      </c>
      <c r="B261" s="23" t="s">
        <v>842</v>
      </c>
      <c r="C261" s="23" t="s">
        <v>843</v>
      </c>
      <c r="D261" s="23" t="s">
        <v>169</v>
      </c>
      <c r="E261" s="23" t="s">
        <v>522</v>
      </c>
      <c r="F261" s="23" t="s">
        <v>121</v>
      </c>
      <c r="G261" s="23" t="s">
        <v>169</v>
      </c>
      <c r="H261" s="23" t="s">
        <v>601</v>
      </c>
      <c r="I261" s="23">
        <v>5335097</v>
      </c>
      <c r="J261" s="23">
        <v>91.5</v>
      </c>
      <c r="K261" s="23"/>
      <c r="L261" s="23"/>
      <c r="M261" s="23"/>
      <c r="N261" s="23"/>
      <c r="O261" s="23"/>
      <c r="P261" s="23">
        <v>91.5</v>
      </c>
      <c r="Q261" s="23"/>
      <c r="R261" s="23"/>
      <c r="S261" s="23"/>
      <c r="T261" s="23"/>
      <c r="U261" s="23"/>
      <c r="V261" s="23"/>
      <c r="W261" s="23"/>
      <c r="X261" s="23" t="s">
        <v>124</v>
      </c>
      <c r="Y261" s="23" t="s">
        <v>125</v>
      </c>
      <c r="Z261" s="23" t="s">
        <v>125</v>
      </c>
      <c r="AA261" s="23" t="s">
        <v>126</v>
      </c>
      <c r="AB261" s="23" t="s">
        <v>126</v>
      </c>
      <c r="AC261" s="23" t="s">
        <v>126</v>
      </c>
      <c r="AD261" s="23">
        <v>70</v>
      </c>
      <c r="AE261" s="23">
        <v>253</v>
      </c>
      <c r="AF261" s="23">
        <v>3882</v>
      </c>
      <c r="AG261" s="23" t="s">
        <v>841</v>
      </c>
      <c r="AH261" s="23" t="s">
        <v>602</v>
      </c>
      <c r="AI261" s="41" t="s">
        <v>541</v>
      </c>
    </row>
    <row r="262" s="2" customFormat="1" ht="42.75" spans="1:35">
      <c r="A262" s="20" t="s">
        <v>680</v>
      </c>
      <c r="B262" s="23" t="s">
        <v>839</v>
      </c>
      <c r="C262" s="23" t="s">
        <v>844</v>
      </c>
      <c r="D262" s="23" t="s">
        <v>169</v>
      </c>
      <c r="E262" s="23" t="s">
        <v>534</v>
      </c>
      <c r="F262" s="23" t="s">
        <v>121</v>
      </c>
      <c r="G262" s="23" t="s">
        <v>169</v>
      </c>
      <c r="H262" s="23" t="s">
        <v>601</v>
      </c>
      <c r="I262" s="23">
        <v>5335097</v>
      </c>
      <c r="J262" s="23">
        <v>147</v>
      </c>
      <c r="K262" s="23"/>
      <c r="L262" s="23"/>
      <c r="M262" s="23"/>
      <c r="N262" s="23"/>
      <c r="O262" s="23"/>
      <c r="P262" s="23">
        <v>147</v>
      </c>
      <c r="Q262" s="23"/>
      <c r="R262" s="23"/>
      <c r="S262" s="23"/>
      <c r="T262" s="23"/>
      <c r="U262" s="23"/>
      <c r="V262" s="23"/>
      <c r="W262" s="23"/>
      <c r="X262" s="23" t="s">
        <v>124</v>
      </c>
      <c r="Y262" s="23" t="s">
        <v>125</v>
      </c>
      <c r="Z262" s="23" t="s">
        <v>125</v>
      </c>
      <c r="AA262" s="23" t="s">
        <v>126</v>
      </c>
      <c r="AB262" s="23" t="s">
        <v>126</v>
      </c>
      <c r="AC262" s="23" t="s">
        <v>126</v>
      </c>
      <c r="AD262" s="23">
        <v>130</v>
      </c>
      <c r="AE262" s="23">
        <v>557</v>
      </c>
      <c r="AF262" s="23">
        <v>3393</v>
      </c>
      <c r="AG262" s="23" t="s">
        <v>841</v>
      </c>
      <c r="AH262" s="23" t="s">
        <v>602</v>
      </c>
      <c r="AI262" s="41" t="s">
        <v>541</v>
      </c>
    </row>
    <row r="263" s="2" customFormat="1" ht="42.75" spans="1:35">
      <c r="A263" s="20" t="s">
        <v>683</v>
      </c>
      <c r="B263" s="23" t="s">
        <v>845</v>
      </c>
      <c r="C263" s="23" t="s">
        <v>846</v>
      </c>
      <c r="D263" s="23" t="s">
        <v>169</v>
      </c>
      <c r="E263" s="23" t="s">
        <v>847</v>
      </c>
      <c r="F263" s="23" t="s">
        <v>121</v>
      </c>
      <c r="G263" s="23" t="s">
        <v>169</v>
      </c>
      <c r="H263" s="23" t="s">
        <v>601</v>
      </c>
      <c r="I263" s="23">
        <v>5335097</v>
      </c>
      <c r="J263" s="23">
        <v>120</v>
      </c>
      <c r="K263" s="23"/>
      <c r="L263" s="23"/>
      <c r="M263" s="23"/>
      <c r="N263" s="23"/>
      <c r="O263" s="23"/>
      <c r="P263" s="23">
        <v>120</v>
      </c>
      <c r="Q263" s="23"/>
      <c r="R263" s="23"/>
      <c r="S263" s="23"/>
      <c r="T263" s="23"/>
      <c r="U263" s="23"/>
      <c r="V263" s="23"/>
      <c r="W263" s="23"/>
      <c r="X263" s="23" t="s">
        <v>124</v>
      </c>
      <c r="Y263" s="23" t="s">
        <v>125</v>
      </c>
      <c r="Z263" s="23" t="s">
        <v>125</v>
      </c>
      <c r="AA263" s="23" t="s">
        <v>126</v>
      </c>
      <c r="AB263" s="23" t="s">
        <v>126</v>
      </c>
      <c r="AC263" s="23" t="s">
        <v>126</v>
      </c>
      <c r="AD263" s="23">
        <v>142</v>
      </c>
      <c r="AE263" s="23">
        <v>575</v>
      </c>
      <c r="AF263" s="23">
        <v>3489</v>
      </c>
      <c r="AG263" s="23" t="s">
        <v>841</v>
      </c>
      <c r="AH263" s="23" t="s">
        <v>602</v>
      </c>
      <c r="AI263" s="41" t="s">
        <v>541</v>
      </c>
    </row>
    <row r="264" s="2" customFormat="1" ht="42.75" spans="1:35">
      <c r="A264" s="20" t="s">
        <v>686</v>
      </c>
      <c r="B264" s="23" t="s">
        <v>848</v>
      </c>
      <c r="C264" s="23" t="s">
        <v>849</v>
      </c>
      <c r="D264" s="23" t="s">
        <v>169</v>
      </c>
      <c r="E264" s="23" t="s">
        <v>518</v>
      </c>
      <c r="F264" s="23" t="s">
        <v>121</v>
      </c>
      <c r="G264" s="23" t="s">
        <v>169</v>
      </c>
      <c r="H264" s="23" t="s">
        <v>601</v>
      </c>
      <c r="I264" s="23">
        <v>5335097</v>
      </c>
      <c r="J264" s="23">
        <v>18</v>
      </c>
      <c r="K264" s="23"/>
      <c r="L264" s="23"/>
      <c r="M264" s="23"/>
      <c r="N264" s="23"/>
      <c r="O264" s="23"/>
      <c r="P264" s="23">
        <v>18</v>
      </c>
      <c r="Q264" s="23"/>
      <c r="R264" s="23"/>
      <c r="S264" s="23"/>
      <c r="T264" s="23"/>
      <c r="U264" s="23"/>
      <c r="V264" s="23"/>
      <c r="W264" s="23"/>
      <c r="X264" s="23" t="s">
        <v>124</v>
      </c>
      <c r="Y264" s="23" t="s">
        <v>125</v>
      </c>
      <c r="Z264" s="23" t="s">
        <v>125</v>
      </c>
      <c r="AA264" s="23" t="s">
        <v>126</v>
      </c>
      <c r="AB264" s="23" t="s">
        <v>126</v>
      </c>
      <c r="AC264" s="23" t="s">
        <v>126</v>
      </c>
      <c r="AD264" s="23">
        <v>145</v>
      </c>
      <c r="AE264" s="23">
        <v>549</v>
      </c>
      <c r="AF264" s="23">
        <v>4932</v>
      </c>
      <c r="AG264" s="23" t="s">
        <v>841</v>
      </c>
      <c r="AH264" s="23" t="s">
        <v>602</v>
      </c>
      <c r="AI264" s="41" t="s">
        <v>541</v>
      </c>
    </row>
    <row r="265" s="2" customFormat="1" ht="42.75" spans="1:35">
      <c r="A265" s="20" t="s">
        <v>690</v>
      </c>
      <c r="B265" s="23" t="s">
        <v>850</v>
      </c>
      <c r="C265" s="23" t="s">
        <v>851</v>
      </c>
      <c r="D265" s="23" t="s">
        <v>169</v>
      </c>
      <c r="E265" s="23" t="s">
        <v>170</v>
      </c>
      <c r="F265" s="23" t="s">
        <v>121</v>
      </c>
      <c r="G265" s="23" t="s">
        <v>169</v>
      </c>
      <c r="H265" s="23" t="s">
        <v>601</v>
      </c>
      <c r="I265" s="23">
        <v>5335097</v>
      </c>
      <c r="J265" s="23">
        <v>12.5</v>
      </c>
      <c r="K265" s="23"/>
      <c r="L265" s="23"/>
      <c r="M265" s="23"/>
      <c r="N265" s="23"/>
      <c r="O265" s="23"/>
      <c r="P265" s="23">
        <v>12.5</v>
      </c>
      <c r="Q265" s="23"/>
      <c r="R265" s="23"/>
      <c r="S265" s="23"/>
      <c r="T265" s="23"/>
      <c r="U265" s="23"/>
      <c r="V265" s="23"/>
      <c r="W265" s="23"/>
      <c r="X265" s="23" t="s">
        <v>124</v>
      </c>
      <c r="Y265" s="23" t="s">
        <v>125</v>
      </c>
      <c r="Z265" s="23" t="s">
        <v>125</v>
      </c>
      <c r="AA265" s="23" t="s">
        <v>126</v>
      </c>
      <c r="AB265" s="23" t="s">
        <v>126</v>
      </c>
      <c r="AC265" s="23" t="s">
        <v>126</v>
      </c>
      <c r="AD265" s="23">
        <v>11</v>
      </c>
      <c r="AE265" s="23">
        <v>58</v>
      </c>
      <c r="AF265" s="23">
        <v>4125</v>
      </c>
      <c r="AG265" s="23" t="s">
        <v>841</v>
      </c>
      <c r="AH265" s="23" t="s">
        <v>602</v>
      </c>
      <c r="AI265" s="41" t="s">
        <v>541</v>
      </c>
    </row>
    <row r="266" s="2" customFormat="1" ht="42.75" spans="1:35">
      <c r="A266" s="20" t="s">
        <v>696</v>
      </c>
      <c r="B266" s="23" t="s">
        <v>852</v>
      </c>
      <c r="C266" s="23" t="s">
        <v>853</v>
      </c>
      <c r="D266" s="23" t="s">
        <v>169</v>
      </c>
      <c r="E266" s="23" t="s">
        <v>179</v>
      </c>
      <c r="F266" s="23" t="s">
        <v>121</v>
      </c>
      <c r="G266" s="23" t="s">
        <v>169</v>
      </c>
      <c r="H266" s="23" t="s">
        <v>601</v>
      </c>
      <c r="I266" s="23">
        <v>5335097</v>
      </c>
      <c r="J266" s="23">
        <v>25.5</v>
      </c>
      <c r="K266" s="23"/>
      <c r="L266" s="23"/>
      <c r="M266" s="23"/>
      <c r="N266" s="23"/>
      <c r="O266" s="23"/>
      <c r="P266" s="23">
        <v>25.5</v>
      </c>
      <c r="Q266" s="23"/>
      <c r="R266" s="23"/>
      <c r="S266" s="23"/>
      <c r="T266" s="23"/>
      <c r="U266" s="23"/>
      <c r="V266" s="23"/>
      <c r="W266" s="23"/>
      <c r="X266" s="23" t="s">
        <v>124</v>
      </c>
      <c r="Y266" s="23" t="s">
        <v>125</v>
      </c>
      <c r="Z266" s="23" t="s">
        <v>125</v>
      </c>
      <c r="AA266" s="23" t="s">
        <v>126</v>
      </c>
      <c r="AB266" s="23" t="s">
        <v>126</v>
      </c>
      <c r="AC266" s="23" t="s">
        <v>126</v>
      </c>
      <c r="AD266" s="23">
        <v>144</v>
      </c>
      <c r="AE266" s="23">
        <v>533</v>
      </c>
      <c r="AF266" s="23">
        <v>5049</v>
      </c>
      <c r="AG266" s="23" t="s">
        <v>841</v>
      </c>
      <c r="AH266" s="23" t="s">
        <v>602</v>
      </c>
      <c r="AI266" s="41" t="s">
        <v>541</v>
      </c>
    </row>
    <row r="267" s="2" customFormat="1" ht="28.5" spans="1:35">
      <c r="A267" s="13" t="s">
        <v>854</v>
      </c>
      <c r="B267" s="19">
        <v>50</v>
      </c>
      <c r="C267" s="18"/>
      <c r="D267" s="19"/>
      <c r="E267" s="19"/>
      <c r="F267" s="19"/>
      <c r="G267" s="19"/>
      <c r="H267" s="19"/>
      <c r="I267" s="19"/>
      <c r="J267" s="19">
        <f>SUM(J268:J317)</f>
        <v>2562.6745</v>
      </c>
      <c r="K267" s="19">
        <f t="shared" ref="K267:W267" si="41">SUM(K268:K317)</f>
        <v>2562.6745</v>
      </c>
      <c r="L267" s="19">
        <f t="shared" si="41"/>
        <v>2562.6745</v>
      </c>
      <c r="M267" s="19">
        <f t="shared" si="41"/>
        <v>0</v>
      </c>
      <c r="N267" s="19">
        <f t="shared" si="41"/>
        <v>0</v>
      </c>
      <c r="O267" s="19">
        <f t="shared" si="41"/>
        <v>0</v>
      </c>
      <c r="P267" s="19">
        <f t="shared" si="41"/>
        <v>0</v>
      </c>
      <c r="Q267" s="19">
        <f t="shared" si="41"/>
        <v>0</v>
      </c>
      <c r="R267" s="19">
        <f t="shared" si="41"/>
        <v>0</v>
      </c>
      <c r="S267" s="19">
        <f t="shared" si="41"/>
        <v>0</v>
      </c>
      <c r="T267" s="19">
        <f t="shared" si="41"/>
        <v>0</v>
      </c>
      <c r="U267" s="19">
        <f t="shared" si="41"/>
        <v>0</v>
      </c>
      <c r="V267" s="19">
        <f t="shared" si="41"/>
        <v>0</v>
      </c>
      <c r="W267" s="19">
        <f t="shared" si="41"/>
        <v>0</v>
      </c>
      <c r="X267" s="19"/>
      <c r="Y267" s="19"/>
      <c r="Z267" s="19"/>
      <c r="AA267" s="19"/>
      <c r="AB267" s="19"/>
      <c r="AC267" s="19"/>
      <c r="AD267" s="19"/>
      <c r="AE267" s="19"/>
      <c r="AF267" s="19"/>
      <c r="AG267" s="19"/>
      <c r="AH267" s="18"/>
      <c r="AI267" s="19"/>
    </row>
    <row r="268" s="2" customFormat="1" ht="85.5" spans="1:35">
      <c r="A268" s="20" t="s">
        <v>116</v>
      </c>
      <c r="B268" s="23" t="s">
        <v>855</v>
      </c>
      <c r="C268" s="23" t="s">
        <v>856</v>
      </c>
      <c r="D268" s="23" t="s">
        <v>430</v>
      </c>
      <c r="E268" s="23" t="s">
        <v>561</v>
      </c>
      <c r="F268" s="23" t="s">
        <v>121</v>
      </c>
      <c r="G268" s="23" t="s">
        <v>430</v>
      </c>
      <c r="H268" s="23" t="s">
        <v>538</v>
      </c>
      <c r="I268" s="23">
        <v>5231540</v>
      </c>
      <c r="J268" s="23">
        <v>37.1</v>
      </c>
      <c r="K268" s="23">
        <v>37.1</v>
      </c>
      <c r="L268" s="23">
        <v>37.1</v>
      </c>
      <c r="M268" s="23"/>
      <c r="N268" s="23"/>
      <c r="O268" s="23"/>
      <c r="P268" s="23"/>
      <c r="Q268" s="23"/>
      <c r="R268" s="23"/>
      <c r="S268" s="23"/>
      <c r="T268" s="23"/>
      <c r="U268" s="23"/>
      <c r="V268" s="23"/>
      <c r="W268" s="23"/>
      <c r="X268" s="23" t="s">
        <v>124</v>
      </c>
      <c r="Y268" s="23" t="s">
        <v>125</v>
      </c>
      <c r="Z268" s="23" t="s">
        <v>125</v>
      </c>
      <c r="AA268" s="23" t="s">
        <v>125</v>
      </c>
      <c r="AB268" s="23" t="s">
        <v>126</v>
      </c>
      <c r="AC268" s="23" t="s">
        <v>126</v>
      </c>
      <c r="AD268" s="23">
        <v>148</v>
      </c>
      <c r="AE268" s="23">
        <v>589</v>
      </c>
      <c r="AF268" s="23">
        <v>2064</v>
      </c>
      <c r="AG268" s="23" t="s">
        <v>857</v>
      </c>
      <c r="AH268" s="23" t="s">
        <v>858</v>
      </c>
      <c r="AI268" s="41" t="s">
        <v>541</v>
      </c>
    </row>
    <row r="269" s="2" customFormat="1" ht="71.25" spans="1:35">
      <c r="A269" s="20" t="s">
        <v>130</v>
      </c>
      <c r="B269" s="23" t="s">
        <v>859</v>
      </c>
      <c r="C269" s="23" t="s">
        <v>860</v>
      </c>
      <c r="D269" s="23" t="s">
        <v>193</v>
      </c>
      <c r="E269" s="23" t="s">
        <v>257</v>
      </c>
      <c r="F269" s="23" t="s">
        <v>121</v>
      </c>
      <c r="G269" s="23" t="s">
        <v>430</v>
      </c>
      <c r="H269" s="23" t="s">
        <v>538</v>
      </c>
      <c r="I269" s="23">
        <v>5231540</v>
      </c>
      <c r="J269" s="23">
        <v>50</v>
      </c>
      <c r="K269" s="23">
        <v>50</v>
      </c>
      <c r="L269" s="23">
        <v>50</v>
      </c>
      <c r="M269" s="23"/>
      <c r="N269" s="23"/>
      <c r="O269" s="23"/>
      <c r="P269" s="23"/>
      <c r="Q269" s="23"/>
      <c r="R269" s="23"/>
      <c r="S269" s="23"/>
      <c r="T269" s="23"/>
      <c r="U269" s="23"/>
      <c r="V269" s="23"/>
      <c r="W269" s="23"/>
      <c r="X269" s="23" t="s">
        <v>124</v>
      </c>
      <c r="Y269" s="23" t="s">
        <v>125</v>
      </c>
      <c r="Z269" s="23" t="s">
        <v>125</v>
      </c>
      <c r="AA269" s="23" t="s">
        <v>126</v>
      </c>
      <c r="AB269" s="23" t="s">
        <v>126</v>
      </c>
      <c r="AC269" s="23" t="s">
        <v>126</v>
      </c>
      <c r="AD269" s="23">
        <v>45</v>
      </c>
      <c r="AE269" s="23">
        <v>178</v>
      </c>
      <c r="AF269" s="23">
        <v>1580</v>
      </c>
      <c r="AG269" s="23" t="s">
        <v>861</v>
      </c>
      <c r="AH269" s="23" t="s">
        <v>862</v>
      </c>
      <c r="AI269" s="41" t="s">
        <v>541</v>
      </c>
    </row>
    <row r="270" s="2" customFormat="1" ht="71.25" spans="1:35">
      <c r="A270" s="20" t="s">
        <v>133</v>
      </c>
      <c r="B270" s="23" t="s">
        <v>863</v>
      </c>
      <c r="C270" s="23" t="s">
        <v>864</v>
      </c>
      <c r="D270" s="23" t="s">
        <v>430</v>
      </c>
      <c r="E270" s="23" t="s">
        <v>581</v>
      </c>
      <c r="F270" s="23" t="s">
        <v>121</v>
      </c>
      <c r="G270" s="23" t="s">
        <v>430</v>
      </c>
      <c r="H270" s="23" t="s">
        <v>538</v>
      </c>
      <c r="I270" s="23">
        <v>5231540</v>
      </c>
      <c r="J270" s="23">
        <v>18.32</v>
      </c>
      <c r="K270" s="23">
        <v>18.32</v>
      </c>
      <c r="L270" s="23">
        <v>18.32</v>
      </c>
      <c r="M270" s="23"/>
      <c r="N270" s="23"/>
      <c r="O270" s="23"/>
      <c r="P270" s="23"/>
      <c r="Q270" s="23"/>
      <c r="R270" s="23"/>
      <c r="S270" s="23"/>
      <c r="T270" s="23"/>
      <c r="U270" s="23"/>
      <c r="V270" s="23"/>
      <c r="W270" s="23"/>
      <c r="X270" s="23" t="s">
        <v>124</v>
      </c>
      <c r="Y270" s="23" t="s">
        <v>125</v>
      </c>
      <c r="Z270" s="23" t="s">
        <v>125</v>
      </c>
      <c r="AA270" s="23" t="s">
        <v>126</v>
      </c>
      <c r="AB270" s="23" t="s">
        <v>126</v>
      </c>
      <c r="AC270" s="23" t="s">
        <v>126</v>
      </c>
      <c r="AD270" s="23">
        <v>118</v>
      </c>
      <c r="AE270" s="23">
        <v>412</v>
      </c>
      <c r="AF270" s="23">
        <v>2162</v>
      </c>
      <c r="AG270" s="23" t="s">
        <v>865</v>
      </c>
      <c r="AH270" s="23" t="s">
        <v>866</v>
      </c>
      <c r="AI270" s="41" t="s">
        <v>541</v>
      </c>
    </row>
    <row r="271" s="2" customFormat="1" ht="71.25" spans="1:35">
      <c r="A271" s="20" t="s">
        <v>137</v>
      </c>
      <c r="B271" s="23" t="s">
        <v>867</v>
      </c>
      <c r="C271" s="23" t="s">
        <v>868</v>
      </c>
      <c r="D271" s="23" t="s">
        <v>193</v>
      </c>
      <c r="E271" s="23" t="s">
        <v>198</v>
      </c>
      <c r="F271" s="23">
        <v>2020</v>
      </c>
      <c r="G271" s="23" t="s">
        <v>430</v>
      </c>
      <c r="H271" s="23" t="s">
        <v>538</v>
      </c>
      <c r="I271" s="23">
        <v>5231540</v>
      </c>
      <c r="J271" s="23">
        <v>14</v>
      </c>
      <c r="K271" s="23">
        <v>14</v>
      </c>
      <c r="L271" s="23">
        <v>14</v>
      </c>
      <c r="M271" s="23"/>
      <c r="N271" s="23"/>
      <c r="O271" s="23"/>
      <c r="P271" s="23"/>
      <c r="Q271" s="23"/>
      <c r="R271" s="23"/>
      <c r="S271" s="23"/>
      <c r="T271" s="23"/>
      <c r="U271" s="23"/>
      <c r="V271" s="23"/>
      <c r="W271" s="23"/>
      <c r="X271" s="23" t="s">
        <v>124</v>
      </c>
      <c r="Y271" s="23" t="s">
        <v>125</v>
      </c>
      <c r="Z271" s="23" t="s">
        <v>125</v>
      </c>
      <c r="AA271" s="23" t="s">
        <v>126</v>
      </c>
      <c r="AB271" s="23" t="s">
        <v>126</v>
      </c>
      <c r="AC271" s="23" t="s">
        <v>126</v>
      </c>
      <c r="AD271" s="23">
        <v>41</v>
      </c>
      <c r="AE271" s="23">
        <v>149</v>
      </c>
      <c r="AF271" s="23">
        <v>1027</v>
      </c>
      <c r="AG271" s="23" t="s">
        <v>869</v>
      </c>
      <c r="AH271" s="23" t="s">
        <v>870</v>
      </c>
      <c r="AI271" s="41" t="s">
        <v>541</v>
      </c>
    </row>
    <row r="272" s="2" customFormat="1" ht="71.25" spans="1:35">
      <c r="A272" s="20" t="s">
        <v>141</v>
      </c>
      <c r="B272" s="23" t="s">
        <v>871</v>
      </c>
      <c r="C272" s="23" t="s">
        <v>872</v>
      </c>
      <c r="D272" s="23" t="s">
        <v>193</v>
      </c>
      <c r="E272" s="23" t="s">
        <v>588</v>
      </c>
      <c r="F272" s="23">
        <v>2020</v>
      </c>
      <c r="G272" s="23" t="s">
        <v>430</v>
      </c>
      <c r="H272" s="23" t="s">
        <v>538</v>
      </c>
      <c r="I272" s="23">
        <v>5231540</v>
      </c>
      <c r="J272" s="23">
        <v>3.4845</v>
      </c>
      <c r="K272" s="23">
        <v>3.4845</v>
      </c>
      <c r="L272" s="23">
        <v>3.4845</v>
      </c>
      <c r="M272" s="23"/>
      <c r="N272" s="23"/>
      <c r="O272" s="23"/>
      <c r="P272" s="23"/>
      <c r="Q272" s="23"/>
      <c r="R272" s="23"/>
      <c r="S272" s="23"/>
      <c r="T272" s="23"/>
      <c r="U272" s="23"/>
      <c r="V272" s="23"/>
      <c r="W272" s="23"/>
      <c r="X272" s="23" t="s">
        <v>124</v>
      </c>
      <c r="Y272" s="23" t="s">
        <v>125</v>
      </c>
      <c r="Z272" s="23" t="s">
        <v>125</v>
      </c>
      <c r="AA272" s="23" t="s">
        <v>126</v>
      </c>
      <c r="AB272" s="23" t="s">
        <v>126</v>
      </c>
      <c r="AC272" s="23" t="s">
        <v>126</v>
      </c>
      <c r="AD272" s="23">
        <v>21</v>
      </c>
      <c r="AE272" s="23">
        <v>75</v>
      </c>
      <c r="AF272" s="23">
        <v>563</v>
      </c>
      <c r="AG272" s="23" t="s">
        <v>873</v>
      </c>
      <c r="AH272" s="23" t="s">
        <v>874</v>
      </c>
      <c r="AI272" s="41" t="s">
        <v>541</v>
      </c>
    </row>
    <row r="273" s="2" customFormat="1" ht="99.75" spans="1:35">
      <c r="A273" s="20" t="s">
        <v>145</v>
      </c>
      <c r="B273" s="23" t="s">
        <v>875</v>
      </c>
      <c r="C273" s="23" t="s">
        <v>876</v>
      </c>
      <c r="D273" s="23" t="s">
        <v>430</v>
      </c>
      <c r="E273" s="23" t="s">
        <v>223</v>
      </c>
      <c r="F273" s="23" t="s">
        <v>121</v>
      </c>
      <c r="G273" s="23" t="s">
        <v>430</v>
      </c>
      <c r="H273" s="23" t="s">
        <v>538</v>
      </c>
      <c r="I273" s="23">
        <v>5231540</v>
      </c>
      <c r="J273" s="23">
        <v>2.5</v>
      </c>
      <c r="K273" s="23">
        <v>2.5</v>
      </c>
      <c r="L273" s="23">
        <v>2.5</v>
      </c>
      <c r="M273" s="23"/>
      <c r="N273" s="23"/>
      <c r="O273" s="23"/>
      <c r="P273" s="23"/>
      <c r="Q273" s="23"/>
      <c r="R273" s="23"/>
      <c r="S273" s="23"/>
      <c r="T273" s="23"/>
      <c r="U273" s="23"/>
      <c r="V273" s="23"/>
      <c r="W273" s="23"/>
      <c r="X273" s="23" t="s">
        <v>124</v>
      </c>
      <c r="Y273" s="23" t="s">
        <v>125</v>
      </c>
      <c r="Z273" s="23" t="s">
        <v>125</v>
      </c>
      <c r="AA273" s="23" t="s">
        <v>126</v>
      </c>
      <c r="AB273" s="23" t="s">
        <v>126</v>
      </c>
      <c r="AC273" s="23" t="s">
        <v>126</v>
      </c>
      <c r="AD273" s="23">
        <v>30</v>
      </c>
      <c r="AE273" s="23">
        <v>126</v>
      </c>
      <c r="AF273" s="23">
        <v>3084</v>
      </c>
      <c r="AG273" s="23" t="s">
        <v>877</v>
      </c>
      <c r="AH273" s="23" t="s">
        <v>878</v>
      </c>
      <c r="AI273" s="41" t="s">
        <v>541</v>
      </c>
    </row>
    <row r="274" s="2" customFormat="1" ht="42.75" spans="1:35">
      <c r="A274" s="20" t="s">
        <v>149</v>
      </c>
      <c r="B274" s="23" t="s">
        <v>879</v>
      </c>
      <c r="C274" s="23" t="s">
        <v>880</v>
      </c>
      <c r="D274" s="23" t="s">
        <v>430</v>
      </c>
      <c r="E274" s="23" t="s">
        <v>592</v>
      </c>
      <c r="F274" s="23" t="s">
        <v>121</v>
      </c>
      <c r="G274" s="23" t="s">
        <v>430</v>
      </c>
      <c r="H274" s="23" t="s">
        <v>538</v>
      </c>
      <c r="I274" s="23">
        <v>5231540</v>
      </c>
      <c r="J274" s="23">
        <v>46.1</v>
      </c>
      <c r="K274" s="23">
        <v>46.1</v>
      </c>
      <c r="L274" s="23">
        <v>46.1</v>
      </c>
      <c r="M274" s="23"/>
      <c r="N274" s="23"/>
      <c r="O274" s="23"/>
      <c r="P274" s="23"/>
      <c r="Q274" s="23"/>
      <c r="R274" s="23"/>
      <c r="S274" s="23"/>
      <c r="T274" s="23"/>
      <c r="U274" s="23"/>
      <c r="V274" s="23"/>
      <c r="W274" s="23"/>
      <c r="X274" s="23" t="s">
        <v>124</v>
      </c>
      <c r="Y274" s="23" t="s">
        <v>125</v>
      </c>
      <c r="Z274" s="23" t="s">
        <v>125</v>
      </c>
      <c r="AA274" s="23" t="s">
        <v>126</v>
      </c>
      <c r="AB274" s="23" t="s">
        <v>126</v>
      </c>
      <c r="AC274" s="23" t="s">
        <v>126</v>
      </c>
      <c r="AD274" s="23">
        <v>135</v>
      </c>
      <c r="AE274" s="23">
        <v>455</v>
      </c>
      <c r="AF274" s="23">
        <v>3290</v>
      </c>
      <c r="AG274" s="23" t="s">
        <v>881</v>
      </c>
      <c r="AH274" s="23" t="s">
        <v>882</v>
      </c>
      <c r="AI274" s="41" t="s">
        <v>541</v>
      </c>
    </row>
    <row r="275" s="2" customFormat="1" ht="71.25" spans="1:35">
      <c r="A275" s="20" t="s">
        <v>152</v>
      </c>
      <c r="B275" s="23" t="s">
        <v>883</v>
      </c>
      <c r="C275" s="23" t="s">
        <v>884</v>
      </c>
      <c r="D275" s="23" t="s">
        <v>430</v>
      </c>
      <c r="E275" s="23" t="s">
        <v>431</v>
      </c>
      <c r="F275" s="23" t="s">
        <v>121</v>
      </c>
      <c r="G275" s="23" t="s">
        <v>430</v>
      </c>
      <c r="H275" s="23" t="s">
        <v>538</v>
      </c>
      <c r="I275" s="23">
        <v>5231540</v>
      </c>
      <c r="J275" s="23">
        <v>41</v>
      </c>
      <c r="K275" s="23">
        <v>41</v>
      </c>
      <c r="L275" s="23">
        <v>41</v>
      </c>
      <c r="M275" s="23"/>
      <c r="N275" s="23"/>
      <c r="O275" s="23"/>
      <c r="P275" s="23"/>
      <c r="Q275" s="23"/>
      <c r="R275" s="23"/>
      <c r="S275" s="23"/>
      <c r="T275" s="23"/>
      <c r="U275" s="23"/>
      <c r="V275" s="23"/>
      <c r="W275" s="23"/>
      <c r="X275" s="23" t="s">
        <v>124</v>
      </c>
      <c r="Y275" s="23" t="s">
        <v>125</v>
      </c>
      <c r="Z275" s="23" t="s">
        <v>125</v>
      </c>
      <c r="AA275" s="23" t="s">
        <v>126</v>
      </c>
      <c r="AB275" s="23" t="s">
        <v>126</v>
      </c>
      <c r="AC275" s="23" t="s">
        <v>126</v>
      </c>
      <c r="AD275" s="23">
        <v>68</v>
      </c>
      <c r="AE275" s="23">
        <v>400</v>
      </c>
      <c r="AF275" s="23">
        <v>3200</v>
      </c>
      <c r="AG275" s="23" t="s">
        <v>885</v>
      </c>
      <c r="AH275" s="23" t="s">
        <v>598</v>
      </c>
      <c r="AI275" s="41" t="s">
        <v>541</v>
      </c>
    </row>
    <row r="276" s="2" customFormat="1" ht="42.75" spans="1:35">
      <c r="A276" s="20" t="s">
        <v>158</v>
      </c>
      <c r="B276" s="23" t="s">
        <v>886</v>
      </c>
      <c r="C276" s="23" t="s">
        <v>887</v>
      </c>
      <c r="D276" s="23" t="s">
        <v>169</v>
      </c>
      <c r="E276" s="23" t="s">
        <v>179</v>
      </c>
      <c r="F276" s="23" t="s">
        <v>121</v>
      </c>
      <c r="G276" s="23" t="s">
        <v>169</v>
      </c>
      <c r="H276" s="23" t="s">
        <v>601</v>
      </c>
      <c r="I276" s="23">
        <v>5335097</v>
      </c>
      <c r="J276" s="36">
        <v>49.3</v>
      </c>
      <c r="K276" s="36">
        <v>49.3</v>
      </c>
      <c r="L276" s="36">
        <v>49.3</v>
      </c>
      <c r="M276" s="23"/>
      <c r="N276" s="23"/>
      <c r="O276" s="23"/>
      <c r="P276" s="23"/>
      <c r="Q276" s="23"/>
      <c r="R276" s="23"/>
      <c r="S276" s="23"/>
      <c r="T276" s="23"/>
      <c r="U276" s="23"/>
      <c r="V276" s="23"/>
      <c r="W276" s="23"/>
      <c r="X276" s="23" t="s">
        <v>124</v>
      </c>
      <c r="Y276" s="23" t="s">
        <v>125</v>
      </c>
      <c r="Z276" s="23" t="s">
        <v>125</v>
      </c>
      <c r="AA276" s="23" t="s">
        <v>126</v>
      </c>
      <c r="AB276" s="23" t="s">
        <v>126</v>
      </c>
      <c r="AC276" s="23" t="s">
        <v>126</v>
      </c>
      <c r="AD276" s="23">
        <v>13</v>
      </c>
      <c r="AE276" s="23">
        <v>52</v>
      </c>
      <c r="AF276" s="23">
        <v>5049</v>
      </c>
      <c r="AG276" s="23" t="s">
        <v>881</v>
      </c>
      <c r="AH276" s="23" t="s">
        <v>888</v>
      </c>
      <c r="AI276" s="41" t="s">
        <v>541</v>
      </c>
    </row>
    <row r="277" s="2" customFormat="1" ht="42.75" spans="1:35">
      <c r="A277" s="20" t="s">
        <v>162</v>
      </c>
      <c r="B277" s="23" t="s">
        <v>889</v>
      </c>
      <c r="C277" s="23" t="s">
        <v>890</v>
      </c>
      <c r="D277" s="23" t="s">
        <v>169</v>
      </c>
      <c r="E277" s="23" t="s">
        <v>891</v>
      </c>
      <c r="F277" s="23" t="s">
        <v>121</v>
      </c>
      <c r="G277" s="23" t="s">
        <v>169</v>
      </c>
      <c r="H277" s="23" t="s">
        <v>601</v>
      </c>
      <c r="I277" s="23">
        <v>5335097</v>
      </c>
      <c r="J277" s="36">
        <v>15</v>
      </c>
      <c r="K277" s="36">
        <v>15</v>
      </c>
      <c r="L277" s="36">
        <v>15</v>
      </c>
      <c r="M277" s="23"/>
      <c r="N277" s="23"/>
      <c r="O277" s="23"/>
      <c r="P277" s="23"/>
      <c r="Q277" s="23"/>
      <c r="R277" s="23"/>
      <c r="S277" s="23"/>
      <c r="T277" s="23"/>
      <c r="U277" s="23"/>
      <c r="V277" s="23"/>
      <c r="W277" s="23"/>
      <c r="X277" s="23" t="s">
        <v>124</v>
      </c>
      <c r="Y277" s="23" t="s">
        <v>125</v>
      </c>
      <c r="Z277" s="23" t="s">
        <v>125</v>
      </c>
      <c r="AA277" s="23" t="s">
        <v>126</v>
      </c>
      <c r="AB277" s="23" t="s">
        <v>126</v>
      </c>
      <c r="AC277" s="23" t="s">
        <v>126</v>
      </c>
      <c r="AD277" s="23">
        <v>13</v>
      </c>
      <c r="AE277" s="23">
        <v>45</v>
      </c>
      <c r="AF277" s="23">
        <v>651</v>
      </c>
      <c r="AG277" s="23" t="s">
        <v>881</v>
      </c>
      <c r="AH277" s="23" t="s">
        <v>888</v>
      </c>
      <c r="AI277" s="41" t="s">
        <v>541</v>
      </c>
    </row>
    <row r="278" s="2" customFormat="1" ht="42.75" spans="1:35">
      <c r="A278" s="20" t="s">
        <v>166</v>
      </c>
      <c r="B278" s="23" t="s">
        <v>892</v>
      </c>
      <c r="C278" s="23" t="s">
        <v>893</v>
      </c>
      <c r="D278" s="23" t="s">
        <v>169</v>
      </c>
      <c r="E278" s="23" t="s">
        <v>500</v>
      </c>
      <c r="F278" s="23" t="s">
        <v>121</v>
      </c>
      <c r="G278" s="23" t="s">
        <v>169</v>
      </c>
      <c r="H278" s="23" t="s">
        <v>601</v>
      </c>
      <c r="I278" s="23">
        <v>5335097</v>
      </c>
      <c r="J278" s="36">
        <v>17</v>
      </c>
      <c r="K278" s="36">
        <v>17</v>
      </c>
      <c r="L278" s="36">
        <v>17</v>
      </c>
      <c r="M278" s="23"/>
      <c r="N278" s="23"/>
      <c r="O278" s="23"/>
      <c r="P278" s="23"/>
      <c r="Q278" s="23"/>
      <c r="R278" s="23"/>
      <c r="S278" s="23"/>
      <c r="T278" s="23"/>
      <c r="U278" s="23"/>
      <c r="V278" s="23"/>
      <c r="W278" s="23"/>
      <c r="X278" s="23" t="s">
        <v>124</v>
      </c>
      <c r="Y278" s="23" t="s">
        <v>125</v>
      </c>
      <c r="Z278" s="23" t="s">
        <v>125</v>
      </c>
      <c r="AA278" s="23" t="s">
        <v>126</v>
      </c>
      <c r="AB278" s="23" t="s">
        <v>126</v>
      </c>
      <c r="AC278" s="23" t="s">
        <v>126</v>
      </c>
      <c r="AD278" s="23">
        <v>80</v>
      </c>
      <c r="AE278" s="23">
        <v>520</v>
      </c>
      <c r="AF278" s="23">
        <v>4080</v>
      </c>
      <c r="AG278" s="23" t="s">
        <v>881</v>
      </c>
      <c r="AH278" s="23" t="s">
        <v>888</v>
      </c>
      <c r="AI278" s="41" t="s">
        <v>541</v>
      </c>
    </row>
    <row r="279" s="2" customFormat="1" ht="42.75" spans="1:35">
      <c r="A279" s="20" t="s">
        <v>171</v>
      </c>
      <c r="B279" s="23" t="s">
        <v>894</v>
      </c>
      <c r="C279" s="23" t="s">
        <v>895</v>
      </c>
      <c r="D279" s="23" t="s">
        <v>169</v>
      </c>
      <c r="E279" s="23" t="s">
        <v>534</v>
      </c>
      <c r="F279" s="23" t="s">
        <v>121</v>
      </c>
      <c r="G279" s="23" t="s">
        <v>169</v>
      </c>
      <c r="H279" s="23" t="s">
        <v>601</v>
      </c>
      <c r="I279" s="23">
        <v>5335097</v>
      </c>
      <c r="J279" s="36">
        <v>1.2</v>
      </c>
      <c r="K279" s="36">
        <v>1.2</v>
      </c>
      <c r="L279" s="36">
        <v>1.2</v>
      </c>
      <c r="M279" s="23"/>
      <c r="N279" s="23"/>
      <c r="O279" s="23"/>
      <c r="P279" s="23"/>
      <c r="Q279" s="23"/>
      <c r="R279" s="23"/>
      <c r="S279" s="23"/>
      <c r="T279" s="23"/>
      <c r="U279" s="23"/>
      <c r="V279" s="23"/>
      <c r="W279" s="23"/>
      <c r="X279" s="23" t="s">
        <v>124</v>
      </c>
      <c r="Y279" s="23" t="s">
        <v>125</v>
      </c>
      <c r="Z279" s="23" t="s">
        <v>125</v>
      </c>
      <c r="AA279" s="23" t="s">
        <v>126</v>
      </c>
      <c r="AB279" s="23" t="s">
        <v>126</v>
      </c>
      <c r="AC279" s="23" t="s">
        <v>126</v>
      </c>
      <c r="AD279" s="23">
        <v>130</v>
      </c>
      <c r="AE279" s="23">
        <v>557</v>
      </c>
      <c r="AF279" s="23">
        <v>3393</v>
      </c>
      <c r="AG279" s="23" t="s">
        <v>881</v>
      </c>
      <c r="AH279" s="23" t="s">
        <v>888</v>
      </c>
      <c r="AI279" s="41" t="s">
        <v>541</v>
      </c>
    </row>
    <row r="280" s="2" customFormat="1" ht="42.75" spans="1:35">
      <c r="A280" s="20" t="s">
        <v>175</v>
      </c>
      <c r="B280" s="23" t="s">
        <v>896</v>
      </c>
      <c r="C280" s="23" t="s">
        <v>897</v>
      </c>
      <c r="D280" s="23" t="s">
        <v>169</v>
      </c>
      <c r="E280" s="23" t="s">
        <v>174</v>
      </c>
      <c r="F280" s="23" t="s">
        <v>121</v>
      </c>
      <c r="G280" s="23" t="s">
        <v>169</v>
      </c>
      <c r="H280" s="23" t="s">
        <v>601</v>
      </c>
      <c r="I280" s="23">
        <v>5335097</v>
      </c>
      <c r="J280" s="23">
        <v>48.5</v>
      </c>
      <c r="K280" s="23">
        <v>48.5</v>
      </c>
      <c r="L280" s="23">
        <v>48.5</v>
      </c>
      <c r="M280" s="23"/>
      <c r="N280" s="23"/>
      <c r="O280" s="23"/>
      <c r="P280" s="23"/>
      <c r="Q280" s="23"/>
      <c r="R280" s="23"/>
      <c r="S280" s="23"/>
      <c r="T280" s="23"/>
      <c r="U280" s="23"/>
      <c r="V280" s="23"/>
      <c r="W280" s="23"/>
      <c r="X280" s="23" t="s">
        <v>124</v>
      </c>
      <c r="Y280" s="23" t="s">
        <v>125</v>
      </c>
      <c r="Z280" s="23" t="s">
        <v>125</v>
      </c>
      <c r="AA280" s="23" t="s">
        <v>126</v>
      </c>
      <c r="AB280" s="23" t="s">
        <v>126</v>
      </c>
      <c r="AC280" s="23" t="s">
        <v>126</v>
      </c>
      <c r="AD280" s="23">
        <v>135</v>
      </c>
      <c r="AE280" s="23">
        <v>550</v>
      </c>
      <c r="AF280" s="23">
        <v>3893</v>
      </c>
      <c r="AG280" s="23" t="s">
        <v>881</v>
      </c>
      <c r="AH280" s="23" t="s">
        <v>888</v>
      </c>
      <c r="AI280" s="41" t="s">
        <v>541</v>
      </c>
    </row>
    <row r="281" s="2" customFormat="1" ht="42.75" spans="1:35">
      <c r="A281" s="20" t="s">
        <v>180</v>
      </c>
      <c r="B281" s="23" t="s">
        <v>898</v>
      </c>
      <c r="C281" s="23" t="s">
        <v>899</v>
      </c>
      <c r="D281" s="23" t="s">
        <v>183</v>
      </c>
      <c r="E281" s="23" t="s">
        <v>618</v>
      </c>
      <c r="F281" s="23" t="s">
        <v>121</v>
      </c>
      <c r="G281" s="23" t="s">
        <v>183</v>
      </c>
      <c r="H281" s="23" t="s">
        <v>545</v>
      </c>
      <c r="I281" s="23">
        <v>5354340</v>
      </c>
      <c r="J281" s="23">
        <v>100</v>
      </c>
      <c r="K281" s="23">
        <v>100</v>
      </c>
      <c r="L281" s="23">
        <v>100</v>
      </c>
      <c r="M281" s="23"/>
      <c r="N281" s="23"/>
      <c r="O281" s="23"/>
      <c r="P281" s="23"/>
      <c r="Q281" s="23"/>
      <c r="R281" s="23"/>
      <c r="S281" s="23"/>
      <c r="T281" s="23"/>
      <c r="U281" s="23"/>
      <c r="V281" s="23"/>
      <c r="W281" s="23"/>
      <c r="X281" s="23" t="s">
        <v>124</v>
      </c>
      <c r="Y281" s="23" t="s">
        <v>125</v>
      </c>
      <c r="Z281" s="23" t="s">
        <v>125</v>
      </c>
      <c r="AA281" s="23" t="s">
        <v>126</v>
      </c>
      <c r="AB281" s="23" t="s">
        <v>126</v>
      </c>
      <c r="AC281" s="23" t="s">
        <v>126</v>
      </c>
      <c r="AD281" s="23">
        <v>319</v>
      </c>
      <c r="AE281" s="23">
        <v>1171</v>
      </c>
      <c r="AF281" s="23">
        <v>5327</v>
      </c>
      <c r="AG281" s="23" t="s">
        <v>881</v>
      </c>
      <c r="AH281" s="28" t="s">
        <v>612</v>
      </c>
      <c r="AI281" s="41" t="s">
        <v>541</v>
      </c>
    </row>
    <row r="282" s="2" customFormat="1" ht="71.25" spans="1:35">
      <c r="A282" s="20" t="s">
        <v>185</v>
      </c>
      <c r="B282" s="23" t="s">
        <v>900</v>
      </c>
      <c r="C282" s="23" t="s">
        <v>901</v>
      </c>
      <c r="D282" s="23" t="s">
        <v>183</v>
      </c>
      <c r="E282" s="23" t="s">
        <v>621</v>
      </c>
      <c r="F282" s="23" t="s">
        <v>121</v>
      </c>
      <c r="G282" s="23" t="s">
        <v>183</v>
      </c>
      <c r="H282" s="23" t="s">
        <v>545</v>
      </c>
      <c r="I282" s="23">
        <v>5354340</v>
      </c>
      <c r="J282" s="23">
        <v>59</v>
      </c>
      <c r="K282" s="23">
        <v>59</v>
      </c>
      <c r="L282" s="23">
        <v>59</v>
      </c>
      <c r="M282" s="23"/>
      <c r="N282" s="23"/>
      <c r="O282" s="23"/>
      <c r="P282" s="23"/>
      <c r="Q282" s="23"/>
      <c r="R282" s="23"/>
      <c r="S282" s="23"/>
      <c r="T282" s="23"/>
      <c r="U282" s="23"/>
      <c r="V282" s="23"/>
      <c r="W282" s="23"/>
      <c r="X282" s="23" t="s">
        <v>124</v>
      </c>
      <c r="Y282" s="23" t="s">
        <v>125</v>
      </c>
      <c r="Z282" s="23" t="s">
        <v>125</v>
      </c>
      <c r="AA282" s="23" t="s">
        <v>126</v>
      </c>
      <c r="AB282" s="23" t="s">
        <v>126</v>
      </c>
      <c r="AC282" s="23" t="s">
        <v>126</v>
      </c>
      <c r="AD282" s="23">
        <v>144</v>
      </c>
      <c r="AE282" s="23">
        <v>492</v>
      </c>
      <c r="AF282" s="23">
        <v>4142</v>
      </c>
      <c r="AG282" s="23" t="s">
        <v>881</v>
      </c>
      <c r="AH282" s="28" t="s">
        <v>612</v>
      </c>
      <c r="AI282" s="41" t="s">
        <v>541</v>
      </c>
    </row>
    <row r="283" s="2" customFormat="1" ht="42.75" spans="1:35">
      <c r="A283" s="20" t="s">
        <v>190</v>
      </c>
      <c r="B283" s="23" t="s">
        <v>902</v>
      </c>
      <c r="C283" s="23" t="s">
        <v>903</v>
      </c>
      <c r="D283" s="23" t="s">
        <v>183</v>
      </c>
      <c r="E283" s="23" t="s">
        <v>904</v>
      </c>
      <c r="F283" s="23" t="s">
        <v>121</v>
      </c>
      <c r="G283" s="23" t="s">
        <v>183</v>
      </c>
      <c r="H283" s="23" t="s">
        <v>545</v>
      </c>
      <c r="I283" s="23">
        <v>5354340</v>
      </c>
      <c r="J283" s="23">
        <v>26.5</v>
      </c>
      <c r="K283" s="23">
        <v>26.5</v>
      </c>
      <c r="L283" s="23">
        <v>26.5</v>
      </c>
      <c r="M283" s="23"/>
      <c r="N283" s="23"/>
      <c r="O283" s="23"/>
      <c r="P283" s="23"/>
      <c r="Q283" s="23"/>
      <c r="R283" s="23"/>
      <c r="S283" s="23"/>
      <c r="T283" s="23"/>
      <c r="U283" s="23"/>
      <c r="V283" s="23"/>
      <c r="W283" s="23"/>
      <c r="X283" s="23" t="s">
        <v>124</v>
      </c>
      <c r="Y283" s="23" t="s">
        <v>125</v>
      </c>
      <c r="Z283" s="23" t="s">
        <v>125</v>
      </c>
      <c r="AA283" s="23" t="s">
        <v>126</v>
      </c>
      <c r="AB283" s="23" t="s">
        <v>126</v>
      </c>
      <c r="AC283" s="23" t="s">
        <v>126</v>
      </c>
      <c r="AD283" s="23">
        <v>75</v>
      </c>
      <c r="AE283" s="23">
        <v>299</v>
      </c>
      <c r="AF283" s="23">
        <v>3015</v>
      </c>
      <c r="AG283" s="23" t="s">
        <v>881</v>
      </c>
      <c r="AH283" s="28" t="s">
        <v>612</v>
      </c>
      <c r="AI283" s="41" t="s">
        <v>541</v>
      </c>
    </row>
    <row r="284" s="2" customFormat="1" ht="42.75" spans="1:35">
      <c r="A284" s="20" t="s">
        <v>195</v>
      </c>
      <c r="B284" s="23" t="s">
        <v>905</v>
      </c>
      <c r="C284" s="23" t="s">
        <v>906</v>
      </c>
      <c r="D284" s="23" t="s">
        <v>155</v>
      </c>
      <c r="E284" s="23" t="s">
        <v>235</v>
      </c>
      <c r="F284" s="23" t="s">
        <v>121</v>
      </c>
      <c r="G284" s="23" t="s">
        <v>155</v>
      </c>
      <c r="H284" s="23" t="s">
        <v>627</v>
      </c>
      <c r="I284" s="20" t="s">
        <v>628</v>
      </c>
      <c r="J284" s="23">
        <v>10</v>
      </c>
      <c r="K284" s="23">
        <v>10</v>
      </c>
      <c r="L284" s="23">
        <v>10</v>
      </c>
      <c r="M284" s="23"/>
      <c r="N284" s="23"/>
      <c r="O284" s="23"/>
      <c r="P284" s="23"/>
      <c r="Q284" s="23"/>
      <c r="R284" s="23"/>
      <c r="S284" s="23"/>
      <c r="T284" s="23"/>
      <c r="U284" s="23"/>
      <c r="V284" s="23"/>
      <c r="W284" s="23"/>
      <c r="X284" s="23" t="s">
        <v>124</v>
      </c>
      <c r="Y284" s="23" t="s">
        <v>125</v>
      </c>
      <c r="Z284" s="23" t="s">
        <v>125</v>
      </c>
      <c r="AA284" s="23" t="s">
        <v>126</v>
      </c>
      <c r="AB284" s="23" t="s">
        <v>126</v>
      </c>
      <c r="AC284" s="23" t="s">
        <v>126</v>
      </c>
      <c r="AD284" s="23">
        <v>64</v>
      </c>
      <c r="AE284" s="23">
        <v>206</v>
      </c>
      <c r="AF284" s="23">
        <v>2465</v>
      </c>
      <c r="AG284" s="23" t="s">
        <v>629</v>
      </c>
      <c r="AH284" s="23" t="s">
        <v>907</v>
      </c>
      <c r="AI284" s="41" t="s">
        <v>541</v>
      </c>
    </row>
    <row r="285" s="2" customFormat="1" ht="42.75" spans="1:35">
      <c r="A285" s="20" t="s">
        <v>199</v>
      </c>
      <c r="B285" s="23" t="s">
        <v>908</v>
      </c>
      <c r="C285" s="23" t="s">
        <v>909</v>
      </c>
      <c r="D285" s="23" t="s">
        <v>155</v>
      </c>
      <c r="E285" s="23" t="s">
        <v>156</v>
      </c>
      <c r="F285" s="23" t="s">
        <v>121</v>
      </c>
      <c r="G285" s="23" t="s">
        <v>155</v>
      </c>
      <c r="H285" s="23" t="s">
        <v>627</v>
      </c>
      <c r="I285" s="20" t="s">
        <v>628</v>
      </c>
      <c r="J285" s="23">
        <v>16.2</v>
      </c>
      <c r="K285" s="23">
        <v>16.2</v>
      </c>
      <c r="L285" s="23">
        <v>16.2</v>
      </c>
      <c r="M285" s="23"/>
      <c r="N285" s="23"/>
      <c r="O285" s="23"/>
      <c r="P285" s="23"/>
      <c r="Q285" s="23"/>
      <c r="R285" s="23"/>
      <c r="S285" s="23"/>
      <c r="T285" s="23"/>
      <c r="U285" s="23"/>
      <c r="V285" s="23"/>
      <c r="W285" s="23"/>
      <c r="X285" s="23" t="s">
        <v>124</v>
      </c>
      <c r="Y285" s="23" t="s">
        <v>125</v>
      </c>
      <c r="Z285" s="23" t="s">
        <v>125</v>
      </c>
      <c r="AA285" s="23" t="s">
        <v>126</v>
      </c>
      <c r="AB285" s="23" t="s">
        <v>126</v>
      </c>
      <c r="AC285" s="23" t="s">
        <v>126</v>
      </c>
      <c r="AD285" s="23">
        <v>163</v>
      </c>
      <c r="AE285" s="23">
        <v>614</v>
      </c>
      <c r="AF285" s="23">
        <v>3411</v>
      </c>
      <c r="AG285" s="23" t="s">
        <v>629</v>
      </c>
      <c r="AH285" s="23" t="s">
        <v>907</v>
      </c>
      <c r="AI285" s="41" t="s">
        <v>541</v>
      </c>
    </row>
    <row r="286" s="2" customFormat="1" ht="42.75" spans="1:35">
      <c r="A286" s="20" t="s">
        <v>203</v>
      </c>
      <c r="B286" s="23" t="s">
        <v>910</v>
      </c>
      <c r="C286" s="23" t="s">
        <v>911</v>
      </c>
      <c r="D286" s="23" t="s">
        <v>155</v>
      </c>
      <c r="E286" s="23" t="s">
        <v>419</v>
      </c>
      <c r="F286" s="23" t="s">
        <v>121</v>
      </c>
      <c r="G286" s="23" t="s">
        <v>155</v>
      </c>
      <c r="H286" s="23" t="s">
        <v>627</v>
      </c>
      <c r="I286" s="20" t="s">
        <v>628</v>
      </c>
      <c r="J286" s="23">
        <v>6.6</v>
      </c>
      <c r="K286" s="23">
        <v>6.6</v>
      </c>
      <c r="L286" s="23">
        <v>6.6</v>
      </c>
      <c r="M286" s="23"/>
      <c r="N286" s="23"/>
      <c r="O286" s="23"/>
      <c r="P286" s="23"/>
      <c r="Q286" s="23"/>
      <c r="R286" s="23"/>
      <c r="S286" s="23"/>
      <c r="T286" s="23"/>
      <c r="U286" s="23"/>
      <c r="V286" s="23"/>
      <c r="W286" s="23"/>
      <c r="X286" s="23" t="s">
        <v>124</v>
      </c>
      <c r="Y286" s="23" t="s">
        <v>125</v>
      </c>
      <c r="Z286" s="23" t="s">
        <v>125</v>
      </c>
      <c r="AA286" s="23" t="s">
        <v>126</v>
      </c>
      <c r="AB286" s="23" t="s">
        <v>126</v>
      </c>
      <c r="AC286" s="23" t="s">
        <v>126</v>
      </c>
      <c r="AD286" s="23">
        <v>157</v>
      </c>
      <c r="AE286" s="23">
        <v>553</v>
      </c>
      <c r="AF286" s="23">
        <v>5756</v>
      </c>
      <c r="AG286" s="23" t="s">
        <v>629</v>
      </c>
      <c r="AH286" s="23" t="s">
        <v>907</v>
      </c>
      <c r="AI286" s="41" t="s">
        <v>541</v>
      </c>
    </row>
    <row r="287" s="2" customFormat="1" ht="156.75" spans="1:35">
      <c r="A287" s="20" t="s">
        <v>208</v>
      </c>
      <c r="B287" s="23" t="s">
        <v>912</v>
      </c>
      <c r="C287" s="23" t="s">
        <v>913</v>
      </c>
      <c r="D287" s="23" t="s">
        <v>155</v>
      </c>
      <c r="E287" s="23" t="s">
        <v>640</v>
      </c>
      <c r="F287" s="23" t="s">
        <v>121</v>
      </c>
      <c r="G287" s="23" t="s">
        <v>155</v>
      </c>
      <c r="H287" s="23" t="s">
        <v>627</v>
      </c>
      <c r="I287" s="20" t="s">
        <v>628</v>
      </c>
      <c r="J287" s="23">
        <v>94</v>
      </c>
      <c r="K287" s="23">
        <v>94</v>
      </c>
      <c r="L287" s="23">
        <v>94</v>
      </c>
      <c r="M287" s="23"/>
      <c r="N287" s="23"/>
      <c r="O287" s="23"/>
      <c r="P287" s="23"/>
      <c r="Q287" s="23"/>
      <c r="R287" s="23"/>
      <c r="S287" s="23"/>
      <c r="T287" s="23"/>
      <c r="U287" s="23"/>
      <c r="V287" s="23"/>
      <c r="W287" s="23"/>
      <c r="X287" s="23" t="s">
        <v>124</v>
      </c>
      <c r="Y287" s="23" t="s">
        <v>125</v>
      </c>
      <c r="Z287" s="23" t="s">
        <v>125</v>
      </c>
      <c r="AA287" s="23" t="s">
        <v>126</v>
      </c>
      <c r="AB287" s="23" t="s">
        <v>126</v>
      </c>
      <c r="AC287" s="23" t="s">
        <v>126</v>
      </c>
      <c r="AD287" s="23">
        <v>249</v>
      </c>
      <c r="AE287" s="23">
        <v>948</v>
      </c>
      <c r="AF287" s="23">
        <v>6517</v>
      </c>
      <c r="AG287" s="23" t="s">
        <v>629</v>
      </c>
      <c r="AH287" s="23" t="s">
        <v>630</v>
      </c>
      <c r="AI287" s="41" t="s">
        <v>541</v>
      </c>
    </row>
    <row r="288" s="2" customFormat="1" ht="42.75" spans="1:35">
      <c r="A288" s="20" t="s">
        <v>212</v>
      </c>
      <c r="B288" s="23" t="s">
        <v>914</v>
      </c>
      <c r="C288" s="23" t="s">
        <v>915</v>
      </c>
      <c r="D288" s="23" t="s">
        <v>188</v>
      </c>
      <c r="E288" s="23" t="s">
        <v>643</v>
      </c>
      <c r="F288" s="23" t="s">
        <v>121</v>
      </c>
      <c r="G288" s="23" t="s">
        <v>188</v>
      </c>
      <c r="H288" s="23" t="s">
        <v>644</v>
      </c>
      <c r="I288" s="23">
        <v>5388114</v>
      </c>
      <c r="J288" s="23">
        <v>20</v>
      </c>
      <c r="K288" s="23">
        <v>20</v>
      </c>
      <c r="L288" s="23">
        <v>20</v>
      </c>
      <c r="M288" s="23"/>
      <c r="N288" s="23"/>
      <c r="O288" s="23"/>
      <c r="P288" s="23"/>
      <c r="Q288" s="23"/>
      <c r="R288" s="23"/>
      <c r="S288" s="23"/>
      <c r="T288" s="23"/>
      <c r="U288" s="23"/>
      <c r="V288" s="23"/>
      <c r="W288" s="23"/>
      <c r="X288" s="23" t="s">
        <v>124</v>
      </c>
      <c r="Y288" s="23" t="s">
        <v>125</v>
      </c>
      <c r="Z288" s="23" t="s">
        <v>125</v>
      </c>
      <c r="AA288" s="23" t="s">
        <v>126</v>
      </c>
      <c r="AB288" s="23" t="s">
        <v>126</v>
      </c>
      <c r="AC288" s="23" t="s">
        <v>126</v>
      </c>
      <c r="AD288" s="23">
        <v>73</v>
      </c>
      <c r="AE288" s="23">
        <v>264</v>
      </c>
      <c r="AF288" s="23">
        <v>2425</v>
      </c>
      <c r="AG288" s="23" t="s">
        <v>916</v>
      </c>
      <c r="AH288" s="28" t="s">
        <v>783</v>
      </c>
      <c r="AI288" s="41" t="s">
        <v>541</v>
      </c>
    </row>
    <row r="289" s="2" customFormat="1" ht="42.75" spans="1:35">
      <c r="A289" s="20" t="s">
        <v>216</v>
      </c>
      <c r="B289" s="23" t="s">
        <v>914</v>
      </c>
      <c r="C289" s="23" t="s">
        <v>917</v>
      </c>
      <c r="D289" s="23" t="s">
        <v>188</v>
      </c>
      <c r="E289" s="23" t="s">
        <v>643</v>
      </c>
      <c r="F289" s="23" t="s">
        <v>121</v>
      </c>
      <c r="G289" s="23" t="s">
        <v>188</v>
      </c>
      <c r="H289" s="23" t="s">
        <v>644</v>
      </c>
      <c r="I289" s="23">
        <v>5388114</v>
      </c>
      <c r="J289" s="23">
        <v>18</v>
      </c>
      <c r="K289" s="23">
        <v>18</v>
      </c>
      <c r="L289" s="23">
        <v>18</v>
      </c>
      <c r="M289" s="23"/>
      <c r="N289" s="23"/>
      <c r="O289" s="23"/>
      <c r="P289" s="23"/>
      <c r="Q289" s="23"/>
      <c r="R289" s="23"/>
      <c r="S289" s="23"/>
      <c r="T289" s="23"/>
      <c r="U289" s="23"/>
      <c r="V289" s="23"/>
      <c r="W289" s="23"/>
      <c r="X289" s="23" t="s">
        <v>124</v>
      </c>
      <c r="Y289" s="23" t="s">
        <v>125</v>
      </c>
      <c r="Z289" s="23" t="s">
        <v>125</v>
      </c>
      <c r="AA289" s="23" t="s">
        <v>126</v>
      </c>
      <c r="AB289" s="23" t="s">
        <v>126</v>
      </c>
      <c r="AC289" s="23" t="s">
        <v>126</v>
      </c>
      <c r="AD289" s="23">
        <v>73</v>
      </c>
      <c r="AE289" s="23">
        <v>264</v>
      </c>
      <c r="AF289" s="23">
        <v>2425</v>
      </c>
      <c r="AG289" s="23" t="s">
        <v>916</v>
      </c>
      <c r="AH289" s="47" t="s">
        <v>918</v>
      </c>
      <c r="AI289" s="41" t="s">
        <v>541</v>
      </c>
    </row>
    <row r="290" s="2" customFormat="1" ht="42.75" spans="1:35">
      <c r="A290" s="20" t="s">
        <v>220</v>
      </c>
      <c r="B290" s="23" t="s">
        <v>919</v>
      </c>
      <c r="C290" s="23" t="s">
        <v>920</v>
      </c>
      <c r="D290" s="23" t="s">
        <v>188</v>
      </c>
      <c r="E290" s="23" t="s">
        <v>189</v>
      </c>
      <c r="F290" s="23" t="s">
        <v>121</v>
      </c>
      <c r="G290" s="23" t="s">
        <v>188</v>
      </c>
      <c r="H290" s="23" t="s">
        <v>644</v>
      </c>
      <c r="I290" s="23">
        <v>5388114</v>
      </c>
      <c r="J290" s="23">
        <v>15</v>
      </c>
      <c r="K290" s="23">
        <v>15</v>
      </c>
      <c r="L290" s="23">
        <v>15</v>
      </c>
      <c r="M290" s="23"/>
      <c r="N290" s="23"/>
      <c r="O290" s="23"/>
      <c r="P290" s="23"/>
      <c r="Q290" s="23"/>
      <c r="R290" s="23"/>
      <c r="S290" s="23"/>
      <c r="T290" s="23"/>
      <c r="U290" s="23"/>
      <c r="V290" s="23"/>
      <c r="W290" s="23"/>
      <c r="X290" s="23" t="s">
        <v>124</v>
      </c>
      <c r="Y290" s="23" t="s">
        <v>125</v>
      </c>
      <c r="Z290" s="23" t="s">
        <v>125</v>
      </c>
      <c r="AA290" s="23" t="s">
        <v>126</v>
      </c>
      <c r="AB290" s="23" t="s">
        <v>126</v>
      </c>
      <c r="AC290" s="23" t="s">
        <v>126</v>
      </c>
      <c r="AD290" s="23">
        <v>78</v>
      </c>
      <c r="AE290" s="23">
        <v>326</v>
      </c>
      <c r="AF290" s="23">
        <v>2176</v>
      </c>
      <c r="AG290" s="23" t="s">
        <v>916</v>
      </c>
      <c r="AH290" s="47" t="s">
        <v>918</v>
      </c>
      <c r="AI290" s="41" t="s">
        <v>541</v>
      </c>
    </row>
    <row r="291" s="2" customFormat="1" ht="42.75" spans="1:35">
      <c r="A291" s="20" t="s">
        <v>224</v>
      </c>
      <c r="B291" s="23" t="s">
        <v>921</v>
      </c>
      <c r="C291" s="23" t="s">
        <v>922</v>
      </c>
      <c r="D291" s="23" t="s">
        <v>188</v>
      </c>
      <c r="E291" s="23" t="s">
        <v>788</v>
      </c>
      <c r="F291" s="23" t="s">
        <v>121</v>
      </c>
      <c r="G291" s="23" t="s">
        <v>188</v>
      </c>
      <c r="H291" s="23" t="s">
        <v>644</v>
      </c>
      <c r="I291" s="23">
        <v>5388114</v>
      </c>
      <c r="J291" s="23">
        <v>28</v>
      </c>
      <c r="K291" s="23">
        <v>28</v>
      </c>
      <c r="L291" s="23">
        <v>28</v>
      </c>
      <c r="M291" s="23"/>
      <c r="N291" s="23"/>
      <c r="O291" s="23"/>
      <c r="P291" s="23"/>
      <c r="Q291" s="23"/>
      <c r="R291" s="23"/>
      <c r="S291" s="23"/>
      <c r="T291" s="23"/>
      <c r="U291" s="23"/>
      <c r="V291" s="23"/>
      <c r="W291" s="23"/>
      <c r="X291" s="23" t="s">
        <v>124</v>
      </c>
      <c r="Y291" s="23" t="s">
        <v>125</v>
      </c>
      <c r="Z291" s="23" t="s">
        <v>125</v>
      </c>
      <c r="AA291" s="23" t="s">
        <v>126</v>
      </c>
      <c r="AB291" s="23" t="s">
        <v>126</v>
      </c>
      <c r="AC291" s="23" t="s">
        <v>126</v>
      </c>
      <c r="AD291" s="23">
        <v>141</v>
      </c>
      <c r="AE291" s="23">
        <v>574</v>
      </c>
      <c r="AF291" s="23">
        <v>4066</v>
      </c>
      <c r="AG291" s="23" t="s">
        <v>916</v>
      </c>
      <c r="AH291" s="47" t="s">
        <v>918</v>
      </c>
      <c r="AI291" s="41" t="s">
        <v>541</v>
      </c>
    </row>
    <row r="292" s="2" customFormat="1" ht="42.75" spans="1:35">
      <c r="A292" s="20" t="s">
        <v>228</v>
      </c>
      <c r="B292" s="23" t="s">
        <v>921</v>
      </c>
      <c r="C292" s="23" t="s">
        <v>923</v>
      </c>
      <c r="D292" s="23" t="s">
        <v>188</v>
      </c>
      <c r="E292" s="23" t="s">
        <v>788</v>
      </c>
      <c r="F292" s="23" t="s">
        <v>121</v>
      </c>
      <c r="G292" s="23" t="s">
        <v>188</v>
      </c>
      <c r="H292" s="23" t="s">
        <v>644</v>
      </c>
      <c r="I292" s="23">
        <v>5388114</v>
      </c>
      <c r="J292" s="23">
        <v>6</v>
      </c>
      <c r="K292" s="23">
        <v>6</v>
      </c>
      <c r="L292" s="23">
        <v>6</v>
      </c>
      <c r="M292" s="23"/>
      <c r="N292" s="23"/>
      <c r="O292" s="23"/>
      <c r="P292" s="23"/>
      <c r="Q292" s="23"/>
      <c r="R292" s="23"/>
      <c r="S292" s="23"/>
      <c r="T292" s="23"/>
      <c r="U292" s="23"/>
      <c r="V292" s="23"/>
      <c r="W292" s="23"/>
      <c r="X292" s="23" t="s">
        <v>124</v>
      </c>
      <c r="Y292" s="23" t="s">
        <v>125</v>
      </c>
      <c r="Z292" s="23" t="s">
        <v>125</v>
      </c>
      <c r="AA292" s="23" t="s">
        <v>126</v>
      </c>
      <c r="AB292" s="23" t="s">
        <v>126</v>
      </c>
      <c r="AC292" s="23" t="s">
        <v>126</v>
      </c>
      <c r="AD292" s="23">
        <v>141</v>
      </c>
      <c r="AE292" s="23">
        <v>574</v>
      </c>
      <c r="AF292" s="23">
        <v>4066</v>
      </c>
      <c r="AG292" s="23" t="s">
        <v>916</v>
      </c>
      <c r="AH292" s="47" t="s">
        <v>918</v>
      </c>
      <c r="AI292" s="41" t="s">
        <v>541</v>
      </c>
    </row>
    <row r="293" s="2" customFormat="1" ht="42.75" spans="1:35">
      <c r="A293" s="20" t="s">
        <v>232</v>
      </c>
      <c r="B293" s="23" t="s">
        <v>924</v>
      </c>
      <c r="C293" s="23" t="s">
        <v>925</v>
      </c>
      <c r="D293" s="23" t="s">
        <v>188</v>
      </c>
      <c r="E293" s="23" t="s">
        <v>660</v>
      </c>
      <c r="F293" s="23" t="s">
        <v>121</v>
      </c>
      <c r="G293" s="23" t="s">
        <v>188</v>
      </c>
      <c r="H293" s="23" t="s">
        <v>644</v>
      </c>
      <c r="I293" s="23">
        <v>5388114</v>
      </c>
      <c r="J293" s="23">
        <v>18</v>
      </c>
      <c r="K293" s="23">
        <v>18</v>
      </c>
      <c r="L293" s="23">
        <v>18</v>
      </c>
      <c r="M293" s="23"/>
      <c r="N293" s="23"/>
      <c r="O293" s="23"/>
      <c r="P293" s="23"/>
      <c r="Q293" s="23"/>
      <c r="R293" s="23"/>
      <c r="S293" s="23"/>
      <c r="T293" s="23"/>
      <c r="U293" s="23"/>
      <c r="V293" s="23"/>
      <c r="W293" s="23"/>
      <c r="X293" s="23" t="s">
        <v>124</v>
      </c>
      <c r="Y293" s="23" t="s">
        <v>125</v>
      </c>
      <c r="Z293" s="23" t="s">
        <v>125</v>
      </c>
      <c r="AA293" s="23" t="s">
        <v>126</v>
      </c>
      <c r="AB293" s="23" t="s">
        <v>126</v>
      </c>
      <c r="AC293" s="23" t="s">
        <v>126</v>
      </c>
      <c r="AD293" s="23">
        <v>191</v>
      </c>
      <c r="AE293" s="23">
        <v>806</v>
      </c>
      <c r="AF293" s="23">
        <v>5179</v>
      </c>
      <c r="AG293" s="23" t="s">
        <v>916</v>
      </c>
      <c r="AH293" s="47" t="s">
        <v>918</v>
      </c>
      <c r="AI293" s="41" t="s">
        <v>541</v>
      </c>
    </row>
    <row r="294" s="2" customFormat="1" ht="42.75" spans="1:35">
      <c r="A294" s="20" t="s">
        <v>236</v>
      </c>
      <c r="B294" s="23" t="s">
        <v>924</v>
      </c>
      <c r="C294" s="23" t="s">
        <v>926</v>
      </c>
      <c r="D294" s="23" t="s">
        <v>188</v>
      </c>
      <c r="E294" s="23" t="s">
        <v>660</v>
      </c>
      <c r="F294" s="23" t="s">
        <v>121</v>
      </c>
      <c r="G294" s="23" t="s">
        <v>188</v>
      </c>
      <c r="H294" s="23" t="s">
        <v>644</v>
      </c>
      <c r="I294" s="23">
        <v>5388114</v>
      </c>
      <c r="J294" s="23">
        <v>18</v>
      </c>
      <c r="K294" s="23">
        <v>18</v>
      </c>
      <c r="L294" s="23">
        <v>18</v>
      </c>
      <c r="M294" s="23"/>
      <c r="N294" s="23"/>
      <c r="O294" s="23"/>
      <c r="P294" s="23"/>
      <c r="Q294" s="23"/>
      <c r="R294" s="23"/>
      <c r="S294" s="23"/>
      <c r="T294" s="23"/>
      <c r="U294" s="23"/>
      <c r="V294" s="23"/>
      <c r="W294" s="23"/>
      <c r="X294" s="23" t="s">
        <v>124</v>
      </c>
      <c r="Y294" s="23" t="s">
        <v>125</v>
      </c>
      <c r="Z294" s="23" t="s">
        <v>125</v>
      </c>
      <c r="AA294" s="23" t="s">
        <v>126</v>
      </c>
      <c r="AB294" s="23" t="s">
        <v>126</v>
      </c>
      <c r="AC294" s="23" t="s">
        <v>126</v>
      </c>
      <c r="AD294" s="23">
        <v>191</v>
      </c>
      <c r="AE294" s="23">
        <v>806</v>
      </c>
      <c r="AF294" s="23">
        <v>5179</v>
      </c>
      <c r="AG294" s="23" t="s">
        <v>916</v>
      </c>
      <c r="AH294" s="23" t="s">
        <v>918</v>
      </c>
      <c r="AI294" s="41" t="s">
        <v>541</v>
      </c>
    </row>
    <row r="295" s="2" customFormat="1" ht="42.75" spans="1:35">
      <c r="A295" s="20" t="s">
        <v>239</v>
      </c>
      <c r="B295" s="23" t="s">
        <v>927</v>
      </c>
      <c r="C295" s="23" t="s">
        <v>928</v>
      </c>
      <c r="D295" s="23" t="s">
        <v>188</v>
      </c>
      <c r="E295" s="23" t="s">
        <v>673</v>
      </c>
      <c r="F295" s="23" t="s">
        <v>121</v>
      </c>
      <c r="G295" s="23" t="s">
        <v>188</v>
      </c>
      <c r="H295" s="23" t="s">
        <v>644</v>
      </c>
      <c r="I295" s="23">
        <v>5388114</v>
      </c>
      <c r="J295" s="23">
        <v>35</v>
      </c>
      <c r="K295" s="23">
        <v>35</v>
      </c>
      <c r="L295" s="23">
        <v>35</v>
      </c>
      <c r="M295" s="23"/>
      <c r="N295" s="23"/>
      <c r="O295" s="23"/>
      <c r="P295" s="23"/>
      <c r="Q295" s="23"/>
      <c r="R295" s="23"/>
      <c r="S295" s="23"/>
      <c r="T295" s="23"/>
      <c r="U295" s="23"/>
      <c r="V295" s="23"/>
      <c r="W295" s="23"/>
      <c r="X295" s="23" t="s">
        <v>124</v>
      </c>
      <c r="Y295" s="23" t="s">
        <v>125</v>
      </c>
      <c r="Z295" s="23" t="s">
        <v>125</v>
      </c>
      <c r="AA295" s="23" t="s">
        <v>126</v>
      </c>
      <c r="AB295" s="23" t="s">
        <v>126</v>
      </c>
      <c r="AC295" s="23" t="s">
        <v>126</v>
      </c>
      <c r="AD295" s="23">
        <v>73</v>
      </c>
      <c r="AE295" s="23">
        <v>273</v>
      </c>
      <c r="AF295" s="23">
        <v>2439</v>
      </c>
      <c r="AG295" s="23" t="s">
        <v>916</v>
      </c>
      <c r="AH295" s="23" t="s">
        <v>918</v>
      </c>
      <c r="AI295" s="41" t="s">
        <v>541</v>
      </c>
    </row>
    <row r="296" s="2" customFormat="1" ht="42.75" spans="1:35">
      <c r="A296" s="20" t="s">
        <v>243</v>
      </c>
      <c r="B296" s="23" t="s">
        <v>929</v>
      </c>
      <c r="C296" s="23" t="s">
        <v>930</v>
      </c>
      <c r="D296" s="23" t="s">
        <v>188</v>
      </c>
      <c r="E296" s="23" t="s">
        <v>796</v>
      </c>
      <c r="F296" s="23" t="s">
        <v>121</v>
      </c>
      <c r="G296" s="23" t="s">
        <v>188</v>
      </c>
      <c r="H296" s="23" t="s">
        <v>644</v>
      </c>
      <c r="I296" s="23">
        <v>5388114</v>
      </c>
      <c r="J296" s="23">
        <v>42</v>
      </c>
      <c r="K296" s="23">
        <v>42</v>
      </c>
      <c r="L296" s="23">
        <v>42</v>
      </c>
      <c r="M296" s="23"/>
      <c r="N296" s="23"/>
      <c r="O296" s="23"/>
      <c r="P296" s="23"/>
      <c r="Q296" s="23"/>
      <c r="R296" s="23"/>
      <c r="S296" s="23"/>
      <c r="T296" s="23"/>
      <c r="U296" s="23"/>
      <c r="V296" s="23"/>
      <c r="W296" s="23"/>
      <c r="X296" s="23" t="s">
        <v>124</v>
      </c>
      <c r="Y296" s="23" t="s">
        <v>125</v>
      </c>
      <c r="Z296" s="23" t="s">
        <v>125</v>
      </c>
      <c r="AA296" s="23" t="s">
        <v>126</v>
      </c>
      <c r="AB296" s="23" t="s">
        <v>126</v>
      </c>
      <c r="AC296" s="23" t="s">
        <v>126</v>
      </c>
      <c r="AD296" s="23">
        <v>89</v>
      </c>
      <c r="AE296" s="23">
        <v>361</v>
      </c>
      <c r="AF296" s="23">
        <v>2797</v>
      </c>
      <c r="AG296" s="23" t="s">
        <v>916</v>
      </c>
      <c r="AH296" s="23" t="s">
        <v>918</v>
      </c>
      <c r="AI296" s="41" t="s">
        <v>541</v>
      </c>
    </row>
    <row r="297" s="2" customFormat="1" ht="71.25" spans="1:35">
      <c r="A297" s="20" t="s">
        <v>250</v>
      </c>
      <c r="B297" s="23" t="s">
        <v>931</v>
      </c>
      <c r="C297" s="23" t="s">
        <v>932</v>
      </c>
      <c r="D297" s="23" t="s">
        <v>119</v>
      </c>
      <c r="E297" s="23" t="s">
        <v>136</v>
      </c>
      <c r="F297" s="23" t="s">
        <v>121</v>
      </c>
      <c r="G297" s="23" t="s">
        <v>119</v>
      </c>
      <c r="H297" s="23" t="s">
        <v>549</v>
      </c>
      <c r="I297" s="23">
        <v>5451034</v>
      </c>
      <c r="J297" s="23">
        <v>118.5</v>
      </c>
      <c r="K297" s="23">
        <v>118.5</v>
      </c>
      <c r="L297" s="23">
        <v>118.5</v>
      </c>
      <c r="M297" s="23"/>
      <c r="N297" s="23"/>
      <c r="O297" s="23"/>
      <c r="P297" s="23"/>
      <c r="Q297" s="23"/>
      <c r="R297" s="23"/>
      <c r="S297" s="23"/>
      <c r="T297" s="23"/>
      <c r="U297" s="23"/>
      <c r="V297" s="23"/>
      <c r="W297" s="23"/>
      <c r="X297" s="23" t="s">
        <v>124</v>
      </c>
      <c r="Y297" s="23" t="s">
        <v>125</v>
      </c>
      <c r="Z297" s="23" t="s">
        <v>125</v>
      </c>
      <c r="AA297" s="23" t="s">
        <v>126</v>
      </c>
      <c r="AB297" s="23" t="s">
        <v>126</v>
      </c>
      <c r="AC297" s="23" t="s">
        <v>126</v>
      </c>
      <c r="AD297" s="23">
        <v>47</v>
      </c>
      <c r="AE297" s="23">
        <v>156</v>
      </c>
      <c r="AF297" s="23">
        <v>650</v>
      </c>
      <c r="AG297" s="23" t="s">
        <v>916</v>
      </c>
      <c r="AH297" s="23" t="s">
        <v>550</v>
      </c>
      <c r="AI297" s="41" t="s">
        <v>541</v>
      </c>
    </row>
    <row r="298" s="2" customFormat="1" ht="42.75" spans="1:35">
      <c r="A298" s="20" t="s">
        <v>254</v>
      </c>
      <c r="B298" s="23" t="s">
        <v>933</v>
      </c>
      <c r="C298" s="23" t="s">
        <v>934</v>
      </c>
      <c r="D298" s="23" t="s">
        <v>119</v>
      </c>
      <c r="E298" s="23" t="s">
        <v>140</v>
      </c>
      <c r="F298" s="23" t="s">
        <v>121</v>
      </c>
      <c r="G298" s="23" t="s">
        <v>119</v>
      </c>
      <c r="H298" s="23" t="s">
        <v>549</v>
      </c>
      <c r="I298" s="23">
        <v>5451034</v>
      </c>
      <c r="J298" s="23">
        <v>245</v>
      </c>
      <c r="K298" s="23">
        <v>245</v>
      </c>
      <c r="L298" s="23">
        <v>245</v>
      </c>
      <c r="M298" s="23"/>
      <c r="N298" s="23"/>
      <c r="O298" s="23"/>
      <c r="P298" s="23"/>
      <c r="Q298" s="23"/>
      <c r="R298" s="23"/>
      <c r="S298" s="23"/>
      <c r="T298" s="23"/>
      <c r="U298" s="23"/>
      <c r="V298" s="23"/>
      <c r="W298" s="23"/>
      <c r="X298" s="23" t="s">
        <v>124</v>
      </c>
      <c r="Y298" s="23" t="s">
        <v>125</v>
      </c>
      <c r="Z298" s="23" t="s">
        <v>125</v>
      </c>
      <c r="AA298" s="23" t="s">
        <v>126</v>
      </c>
      <c r="AB298" s="23" t="s">
        <v>126</v>
      </c>
      <c r="AC298" s="23" t="s">
        <v>126</v>
      </c>
      <c r="AD298" s="23">
        <v>83</v>
      </c>
      <c r="AE298" s="23">
        <v>278</v>
      </c>
      <c r="AF298" s="23">
        <v>3826</v>
      </c>
      <c r="AG298" s="23" t="s">
        <v>916</v>
      </c>
      <c r="AH298" s="23" t="s">
        <v>550</v>
      </c>
      <c r="AI298" s="41" t="s">
        <v>541</v>
      </c>
    </row>
    <row r="299" s="2" customFormat="1" ht="57" spans="1:35">
      <c r="A299" s="20" t="s">
        <v>654</v>
      </c>
      <c r="B299" s="23" t="s">
        <v>935</v>
      </c>
      <c r="C299" s="23" t="s">
        <v>936</v>
      </c>
      <c r="D299" s="23" t="s">
        <v>119</v>
      </c>
      <c r="E299" s="23" t="s">
        <v>148</v>
      </c>
      <c r="F299" s="23" t="s">
        <v>121</v>
      </c>
      <c r="G299" s="23" t="s">
        <v>119</v>
      </c>
      <c r="H299" s="23" t="s">
        <v>549</v>
      </c>
      <c r="I299" s="23">
        <v>5451034</v>
      </c>
      <c r="J299" s="23">
        <v>178.92</v>
      </c>
      <c r="K299" s="23">
        <v>178.92</v>
      </c>
      <c r="L299" s="23">
        <v>178.92</v>
      </c>
      <c r="M299" s="23"/>
      <c r="N299" s="23"/>
      <c r="O299" s="23"/>
      <c r="P299" s="23"/>
      <c r="Q299" s="23"/>
      <c r="R299" s="23"/>
      <c r="S299" s="23"/>
      <c r="T299" s="23"/>
      <c r="U299" s="23"/>
      <c r="V299" s="23"/>
      <c r="W299" s="23"/>
      <c r="X299" s="23" t="s">
        <v>124</v>
      </c>
      <c r="Y299" s="23" t="s">
        <v>125</v>
      </c>
      <c r="Z299" s="23" t="s">
        <v>125</v>
      </c>
      <c r="AA299" s="23" t="s">
        <v>126</v>
      </c>
      <c r="AB299" s="23" t="s">
        <v>126</v>
      </c>
      <c r="AC299" s="23" t="s">
        <v>126</v>
      </c>
      <c r="AD299" s="23">
        <v>55</v>
      </c>
      <c r="AE299" s="23">
        <v>155</v>
      </c>
      <c r="AF299" s="23">
        <v>1572</v>
      </c>
      <c r="AG299" s="23" t="s">
        <v>916</v>
      </c>
      <c r="AH299" s="23" t="s">
        <v>550</v>
      </c>
      <c r="AI299" s="41" t="s">
        <v>541</v>
      </c>
    </row>
    <row r="300" s="2" customFormat="1" ht="42.75" spans="1:35">
      <c r="A300" s="20" t="s">
        <v>657</v>
      </c>
      <c r="B300" s="23" t="s">
        <v>937</v>
      </c>
      <c r="C300" s="23" t="s">
        <v>938</v>
      </c>
      <c r="D300" s="23" t="s">
        <v>119</v>
      </c>
      <c r="E300" s="23" t="s">
        <v>144</v>
      </c>
      <c r="F300" s="23" t="s">
        <v>121</v>
      </c>
      <c r="G300" s="23" t="s">
        <v>119</v>
      </c>
      <c r="H300" s="23" t="s">
        <v>549</v>
      </c>
      <c r="I300" s="23">
        <v>5451034</v>
      </c>
      <c r="J300" s="23">
        <v>115</v>
      </c>
      <c r="K300" s="23">
        <v>115</v>
      </c>
      <c r="L300" s="23">
        <v>115</v>
      </c>
      <c r="M300" s="23"/>
      <c r="N300" s="23"/>
      <c r="O300" s="23"/>
      <c r="P300" s="23"/>
      <c r="Q300" s="23"/>
      <c r="R300" s="23"/>
      <c r="S300" s="23"/>
      <c r="T300" s="23"/>
      <c r="U300" s="23"/>
      <c r="V300" s="23"/>
      <c r="W300" s="23"/>
      <c r="X300" s="23" t="s">
        <v>124</v>
      </c>
      <c r="Y300" s="23" t="s">
        <v>125</v>
      </c>
      <c r="Z300" s="23" t="s">
        <v>125</v>
      </c>
      <c r="AA300" s="23" t="s">
        <v>126</v>
      </c>
      <c r="AB300" s="23" t="s">
        <v>126</v>
      </c>
      <c r="AC300" s="23" t="s">
        <v>126</v>
      </c>
      <c r="AD300" s="23">
        <v>30</v>
      </c>
      <c r="AE300" s="23">
        <v>118</v>
      </c>
      <c r="AF300" s="23">
        <v>1262</v>
      </c>
      <c r="AG300" s="23" t="s">
        <v>916</v>
      </c>
      <c r="AH300" s="23" t="s">
        <v>550</v>
      </c>
      <c r="AI300" s="41" t="s">
        <v>541</v>
      </c>
    </row>
    <row r="301" s="2" customFormat="1" ht="57" spans="1:35">
      <c r="A301" s="20" t="s">
        <v>661</v>
      </c>
      <c r="B301" s="23" t="s">
        <v>939</v>
      </c>
      <c r="C301" s="23" t="s">
        <v>940</v>
      </c>
      <c r="D301" s="23" t="s">
        <v>119</v>
      </c>
      <c r="E301" s="23" t="s">
        <v>689</v>
      </c>
      <c r="F301" s="23" t="s">
        <v>121</v>
      </c>
      <c r="G301" s="23" t="s">
        <v>119</v>
      </c>
      <c r="H301" s="23" t="s">
        <v>549</v>
      </c>
      <c r="I301" s="23">
        <v>5451034</v>
      </c>
      <c r="J301" s="23">
        <v>272.95</v>
      </c>
      <c r="K301" s="23">
        <v>272.95</v>
      </c>
      <c r="L301" s="23">
        <v>272.95</v>
      </c>
      <c r="M301" s="23"/>
      <c r="N301" s="23"/>
      <c r="O301" s="23"/>
      <c r="P301" s="23"/>
      <c r="Q301" s="23"/>
      <c r="R301" s="23"/>
      <c r="S301" s="23"/>
      <c r="T301" s="23"/>
      <c r="U301" s="23"/>
      <c r="V301" s="23"/>
      <c r="W301" s="23"/>
      <c r="X301" s="23" t="s">
        <v>124</v>
      </c>
      <c r="Y301" s="23" t="s">
        <v>125</v>
      </c>
      <c r="Z301" s="23" t="s">
        <v>125</v>
      </c>
      <c r="AA301" s="23" t="s">
        <v>126</v>
      </c>
      <c r="AB301" s="23" t="s">
        <v>126</v>
      </c>
      <c r="AC301" s="23" t="s">
        <v>126</v>
      </c>
      <c r="AD301" s="23">
        <v>153</v>
      </c>
      <c r="AE301" s="23">
        <v>543</v>
      </c>
      <c r="AF301" s="23">
        <v>1120</v>
      </c>
      <c r="AG301" s="23" t="s">
        <v>916</v>
      </c>
      <c r="AH301" s="23" t="s">
        <v>550</v>
      </c>
      <c r="AI301" s="41" t="s">
        <v>541</v>
      </c>
    </row>
    <row r="302" s="2" customFormat="1" ht="42.75" spans="1:35">
      <c r="A302" s="20" t="s">
        <v>664</v>
      </c>
      <c r="B302" s="23" t="s">
        <v>941</v>
      </c>
      <c r="C302" s="23" t="s">
        <v>942</v>
      </c>
      <c r="D302" s="23" t="s">
        <v>119</v>
      </c>
      <c r="E302" s="23" t="s">
        <v>943</v>
      </c>
      <c r="F302" s="23" t="s">
        <v>121</v>
      </c>
      <c r="G302" s="23" t="s">
        <v>119</v>
      </c>
      <c r="H302" s="23" t="s">
        <v>549</v>
      </c>
      <c r="I302" s="23">
        <v>5451034</v>
      </c>
      <c r="J302" s="23">
        <v>60</v>
      </c>
      <c r="K302" s="23">
        <v>60</v>
      </c>
      <c r="L302" s="23">
        <v>60</v>
      </c>
      <c r="M302" s="23"/>
      <c r="N302" s="23"/>
      <c r="O302" s="23"/>
      <c r="P302" s="23"/>
      <c r="Q302" s="23"/>
      <c r="R302" s="23"/>
      <c r="S302" s="23"/>
      <c r="T302" s="23"/>
      <c r="U302" s="23"/>
      <c r="V302" s="23"/>
      <c r="W302" s="23"/>
      <c r="X302" s="23" t="s">
        <v>124</v>
      </c>
      <c r="Y302" s="23" t="s">
        <v>125</v>
      </c>
      <c r="Z302" s="23" t="s">
        <v>125</v>
      </c>
      <c r="AA302" s="23" t="s">
        <v>126</v>
      </c>
      <c r="AB302" s="23" t="s">
        <v>126</v>
      </c>
      <c r="AC302" s="23" t="s">
        <v>126</v>
      </c>
      <c r="AD302" s="23">
        <v>14</v>
      </c>
      <c r="AE302" s="23">
        <v>36</v>
      </c>
      <c r="AF302" s="23">
        <v>280</v>
      </c>
      <c r="AG302" s="23" t="s">
        <v>916</v>
      </c>
      <c r="AH302" s="23" t="s">
        <v>944</v>
      </c>
      <c r="AI302" s="41" t="s">
        <v>541</v>
      </c>
    </row>
    <row r="303" s="2" customFormat="1" ht="42.75" spans="1:35">
      <c r="A303" s="20" t="s">
        <v>667</v>
      </c>
      <c r="B303" s="23" t="s">
        <v>945</v>
      </c>
      <c r="C303" s="23" t="s">
        <v>946</v>
      </c>
      <c r="D303" s="23" t="s">
        <v>119</v>
      </c>
      <c r="E303" s="23" t="s">
        <v>120</v>
      </c>
      <c r="F303" s="23" t="s">
        <v>121</v>
      </c>
      <c r="G303" s="23" t="s">
        <v>119</v>
      </c>
      <c r="H303" s="23" t="s">
        <v>549</v>
      </c>
      <c r="I303" s="23">
        <v>5451034</v>
      </c>
      <c r="J303" s="23">
        <v>75</v>
      </c>
      <c r="K303" s="23">
        <v>75</v>
      </c>
      <c r="L303" s="23">
        <v>75</v>
      </c>
      <c r="M303" s="23"/>
      <c r="N303" s="23"/>
      <c r="O303" s="23"/>
      <c r="P303" s="23"/>
      <c r="Q303" s="23"/>
      <c r="R303" s="23"/>
      <c r="S303" s="23"/>
      <c r="T303" s="23"/>
      <c r="U303" s="23"/>
      <c r="V303" s="23"/>
      <c r="W303" s="23"/>
      <c r="X303" s="23" t="s">
        <v>124</v>
      </c>
      <c r="Y303" s="23" t="s">
        <v>125</v>
      </c>
      <c r="Z303" s="23" t="s">
        <v>125</v>
      </c>
      <c r="AA303" s="23" t="s">
        <v>126</v>
      </c>
      <c r="AB303" s="23" t="s">
        <v>126</v>
      </c>
      <c r="AC303" s="23" t="s">
        <v>126</v>
      </c>
      <c r="AD303" s="23">
        <v>83</v>
      </c>
      <c r="AE303" s="23">
        <v>303</v>
      </c>
      <c r="AF303" s="23">
        <v>756</v>
      </c>
      <c r="AG303" s="23" t="s">
        <v>916</v>
      </c>
      <c r="AH303" s="23" t="s">
        <v>550</v>
      </c>
      <c r="AI303" s="41" t="s">
        <v>541</v>
      </c>
    </row>
    <row r="304" s="2" customFormat="1" ht="42.75" spans="1:35">
      <c r="A304" s="20" t="s">
        <v>670</v>
      </c>
      <c r="B304" s="23" t="s">
        <v>947</v>
      </c>
      <c r="C304" s="23" t="s">
        <v>948</v>
      </c>
      <c r="D304" s="23" t="s">
        <v>119</v>
      </c>
      <c r="E304" s="23" t="s">
        <v>148</v>
      </c>
      <c r="F304" s="23" t="s">
        <v>121</v>
      </c>
      <c r="G304" s="23" t="s">
        <v>119</v>
      </c>
      <c r="H304" s="23" t="s">
        <v>549</v>
      </c>
      <c r="I304" s="23">
        <v>5451034</v>
      </c>
      <c r="J304" s="23">
        <v>176</v>
      </c>
      <c r="K304" s="23">
        <v>176</v>
      </c>
      <c r="L304" s="23">
        <v>176</v>
      </c>
      <c r="M304" s="23"/>
      <c r="N304" s="23"/>
      <c r="O304" s="23"/>
      <c r="P304" s="23"/>
      <c r="Q304" s="23"/>
      <c r="R304" s="23"/>
      <c r="S304" s="23"/>
      <c r="T304" s="23"/>
      <c r="U304" s="23"/>
      <c r="V304" s="23"/>
      <c r="W304" s="23"/>
      <c r="X304" s="23" t="s">
        <v>124</v>
      </c>
      <c r="Y304" s="23" t="s">
        <v>125</v>
      </c>
      <c r="Z304" s="23" t="s">
        <v>125</v>
      </c>
      <c r="AA304" s="23" t="s">
        <v>126</v>
      </c>
      <c r="AB304" s="23" t="s">
        <v>126</v>
      </c>
      <c r="AC304" s="23" t="s">
        <v>126</v>
      </c>
      <c r="AD304" s="23">
        <v>142</v>
      </c>
      <c r="AE304" s="23">
        <v>505</v>
      </c>
      <c r="AF304" s="23">
        <v>4253</v>
      </c>
      <c r="AG304" s="23" t="s">
        <v>916</v>
      </c>
      <c r="AH304" s="28" t="s">
        <v>550</v>
      </c>
      <c r="AI304" s="41" t="s">
        <v>541</v>
      </c>
    </row>
    <row r="305" s="2" customFormat="1" ht="128.25" spans="1:35">
      <c r="A305" s="20" t="s">
        <v>674</v>
      </c>
      <c r="B305" s="23" t="s">
        <v>949</v>
      </c>
      <c r="C305" s="23" t="s">
        <v>950</v>
      </c>
      <c r="D305" s="23" t="s">
        <v>424</v>
      </c>
      <c r="E305" s="23" t="s">
        <v>703</v>
      </c>
      <c r="F305" s="23" t="s">
        <v>121</v>
      </c>
      <c r="G305" s="23" t="s">
        <v>424</v>
      </c>
      <c r="H305" s="23" t="s">
        <v>694</v>
      </c>
      <c r="I305" s="23">
        <v>5239341</v>
      </c>
      <c r="J305" s="23">
        <v>66</v>
      </c>
      <c r="K305" s="23">
        <v>66</v>
      </c>
      <c r="L305" s="23">
        <v>66</v>
      </c>
      <c r="M305" s="23"/>
      <c r="N305" s="23"/>
      <c r="O305" s="23"/>
      <c r="P305" s="23"/>
      <c r="Q305" s="23"/>
      <c r="R305" s="23"/>
      <c r="S305" s="23"/>
      <c r="T305" s="23"/>
      <c r="U305" s="23"/>
      <c r="V305" s="23"/>
      <c r="W305" s="23"/>
      <c r="X305" s="23" t="s">
        <v>124</v>
      </c>
      <c r="Y305" s="23" t="s">
        <v>125</v>
      </c>
      <c r="Z305" s="23" t="s">
        <v>125</v>
      </c>
      <c r="AA305" s="23" t="s">
        <v>126</v>
      </c>
      <c r="AB305" s="23" t="s">
        <v>126</v>
      </c>
      <c r="AC305" s="23" t="s">
        <v>126</v>
      </c>
      <c r="AD305" s="23">
        <v>67</v>
      </c>
      <c r="AE305" s="23">
        <v>281</v>
      </c>
      <c r="AF305" s="23">
        <v>1200</v>
      </c>
      <c r="AG305" s="23" t="s">
        <v>916</v>
      </c>
      <c r="AH305" s="23" t="s">
        <v>695</v>
      </c>
      <c r="AI305" s="41" t="s">
        <v>541</v>
      </c>
    </row>
    <row r="306" s="2" customFormat="1" ht="42.75" spans="1:35">
      <c r="A306" s="20" t="s">
        <v>677</v>
      </c>
      <c r="B306" s="23" t="s">
        <v>951</v>
      </c>
      <c r="C306" s="23" t="s">
        <v>952</v>
      </c>
      <c r="D306" s="23" t="s">
        <v>424</v>
      </c>
      <c r="E306" s="23" t="s">
        <v>699</v>
      </c>
      <c r="F306" s="23" t="s">
        <v>121</v>
      </c>
      <c r="G306" s="23" t="s">
        <v>424</v>
      </c>
      <c r="H306" s="23" t="s">
        <v>694</v>
      </c>
      <c r="I306" s="23">
        <v>5239341</v>
      </c>
      <c r="J306" s="23">
        <v>42</v>
      </c>
      <c r="K306" s="23">
        <v>42</v>
      </c>
      <c r="L306" s="23">
        <v>42</v>
      </c>
      <c r="M306" s="23"/>
      <c r="N306" s="23"/>
      <c r="O306" s="23"/>
      <c r="P306" s="23"/>
      <c r="Q306" s="23"/>
      <c r="R306" s="23"/>
      <c r="S306" s="23"/>
      <c r="T306" s="23"/>
      <c r="U306" s="23"/>
      <c r="V306" s="23"/>
      <c r="W306" s="23"/>
      <c r="X306" s="23" t="s">
        <v>124</v>
      </c>
      <c r="Y306" s="23" t="s">
        <v>125</v>
      </c>
      <c r="Z306" s="23" t="s">
        <v>125</v>
      </c>
      <c r="AA306" s="23" t="s">
        <v>126</v>
      </c>
      <c r="AB306" s="23" t="s">
        <v>126</v>
      </c>
      <c r="AC306" s="23" t="s">
        <v>126</v>
      </c>
      <c r="AD306" s="23">
        <v>15</v>
      </c>
      <c r="AE306" s="23">
        <v>57</v>
      </c>
      <c r="AF306" s="23">
        <v>239</v>
      </c>
      <c r="AG306" s="23" t="s">
        <v>916</v>
      </c>
      <c r="AH306" s="23" t="s">
        <v>695</v>
      </c>
      <c r="AI306" s="41" t="s">
        <v>541</v>
      </c>
    </row>
    <row r="307" s="2" customFormat="1" ht="42.75" spans="1:35">
      <c r="A307" s="20" t="s">
        <v>680</v>
      </c>
      <c r="B307" s="23" t="s">
        <v>953</v>
      </c>
      <c r="C307" s="23" t="s">
        <v>954</v>
      </c>
      <c r="D307" s="23" t="s">
        <v>424</v>
      </c>
      <c r="E307" s="23" t="s">
        <v>707</v>
      </c>
      <c r="F307" s="23" t="s">
        <v>121</v>
      </c>
      <c r="G307" s="23" t="s">
        <v>424</v>
      </c>
      <c r="H307" s="23" t="s">
        <v>694</v>
      </c>
      <c r="I307" s="23">
        <v>5239341</v>
      </c>
      <c r="J307" s="23">
        <v>26</v>
      </c>
      <c r="K307" s="23">
        <v>26</v>
      </c>
      <c r="L307" s="23">
        <v>26</v>
      </c>
      <c r="M307" s="23"/>
      <c r="N307" s="23"/>
      <c r="O307" s="23"/>
      <c r="P307" s="23"/>
      <c r="Q307" s="23"/>
      <c r="R307" s="23"/>
      <c r="S307" s="23"/>
      <c r="T307" s="23"/>
      <c r="U307" s="23"/>
      <c r="V307" s="23"/>
      <c r="W307" s="23"/>
      <c r="X307" s="23" t="s">
        <v>124</v>
      </c>
      <c r="Y307" s="23" t="s">
        <v>125</v>
      </c>
      <c r="Z307" s="23" t="s">
        <v>125</v>
      </c>
      <c r="AA307" s="23" t="s">
        <v>126</v>
      </c>
      <c r="AB307" s="23" t="s">
        <v>126</v>
      </c>
      <c r="AC307" s="23" t="s">
        <v>126</v>
      </c>
      <c r="AD307" s="23">
        <v>13</v>
      </c>
      <c r="AE307" s="23">
        <v>41</v>
      </c>
      <c r="AF307" s="23">
        <v>137</v>
      </c>
      <c r="AG307" s="23" t="s">
        <v>916</v>
      </c>
      <c r="AH307" s="23" t="s">
        <v>695</v>
      </c>
      <c r="AI307" s="41" t="s">
        <v>541</v>
      </c>
    </row>
    <row r="308" s="2" customFormat="1" ht="42.75" spans="1:35">
      <c r="A308" s="20" t="s">
        <v>683</v>
      </c>
      <c r="B308" s="31" t="s">
        <v>955</v>
      </c>
      <c r="C308" s="31" t="s">
        <v>956</v>
      </c>
      <c r="D308" s="31" t="s">
        <v>206</v>
      </c>
      <c r="E308" s="31" t="s">
        <v>242</v>
      </c>
      <c r="F308" s="48" t="s">
        <v>121</v>
      </c>
      <c r="G308" s="31" t="s">
        <v>206</v>
      </c>
      <c r="H308" s="31" t="s">
        <v>260</v>
      </c>
      <c r="I308" s="31" t="s">
        <v>261</v>
      </c>
      <c r="J308" s="48">
        <v>48</v>
      </c>
      <c r="K308" s="48">
        <v>48</v>
      </c>
      <c r="L308" s="48">
        <v>48</v>
      </c>
      <c r="M308" s="23"/>
      <c r="N308" s="23"/>
      <c r="O308" s="23"/>
      <c r="P308" s="23"/>
      <c r="Q308" s="23"/>
      <c r="R308" s="23"/>
      <c r="S308" s="23"/>
      <c r="T308" s="23"/>
      <c r="U308" s="23"/>
      <c r="V308" s="23"/>
      <c r="W308" s="23"/>
      <c r="X308" s="23" t="s">
        <v>124</v>
      </c>
      <c r="Y308" s="23" t="s">
        <v>125</v>
      </c>
      <c r="Z308" s="23" t="s">
        <v>125</v>
      </c>
      <c r="AA308" s="23" t="s">
        <v>126</v>
      </c>
      <c r="AB308" s="23" t="s">
        <v>126</v>
      </c>
      <c r="AC308" s="23" t="s">
        <v>126</v>
      </c>
      <c r="AD308" s="23">
        <v>57</v>
      </c>
      <c r="AE308" s="23">
        <v>425</v>
      </c>
      <c r="AF308" s="23">
        <v>1487</v>
      </c>
      <c r="AG308" s="23" t="s">
        <v>916</v>
      </c>
      <c r="AH308" s="47" t="s">
        <v>918</v>
      </c>
      <c r="AI308" s="41" t="s">
        <v>541</v>
      </c>
    </row>
    <row r="309" s="2" customFormat="1" ht="57" spans="1:35">
      <c r="A309" s="20" t="s">
        <v>686</v>
      </c>
      <c r="B309" s="31" t="s">
        <v>955</v>
      </c>
      <c r="C309" s="31" t="s">
        <v>957</v>
      </c>
      <c r="D309" s="31" t="s">
        <v>206</v>
      </c>
      <c r="E309" s="31" t="s">
        <v>242</v>
      </c>
      <c r="F309" s="48" t="s">
        <v>121</v>
      </c>
      <c r="G309" s="31" t="s">
        <v>206</v>
      </c>
      <c r="H309" s="31" t="s">
        <v>260</v>
      </c>
      <c r="I309" s="31" t="s">
        <v>261</v>
      </c>
      <c r="J309" s="48">
        <v>27</v>
      </c>
      <c r="K309" s="48">
        <v>27</v>
      </c>
      <c r="L309" s="48">
        <v>27</v>
      </c>
      <c r="M309" s="23"/>
      <c r="N309" s="23"/>
      <c r="O309" s="23"/>
      <c r="P309" s="23"/>
      <c r="Q309" s="23"/>
      <c r="R309" s="23"/>
      <c r="S309" s="23"/>
      <c r="T309" s="23"/>
      <c r="U309" s="23"/>
      <c r="V309" s="23"/>
      <c r="W309" s="23"/>
      <c r="X309" s="23" t="s">
        <v>124</v>
      </c>
      <c r="Y309" s="23" t="s">
        <v>125</v>
      </c>
      <c r="Z309" s="23" t="s">
        <v>125</v>
      </c>
      <c r="AA309" s="23" t="s">
        <v>126</v>
      </c>
      <c r="AB309" s="23" t="s">
        <v>126</v>
      </c>
      <c r="AC309" s="23" t="s">
        <v>126</v>
      </c>
      <c r="AD309" s="23">
        <v>25</v>
      </c>
      <c r="AE309" s="23">
        <v>361</v>
      </c>
      <c r="AF309" s="23">
        <v>1263</v>
      </c>
      <c r="AG309" s="23" t="s">
        <v>916</v>
      </c>
      <c r="AH309" s="47" t="s">
        <v>918</v>
      </c>
      <c r="AI309" s="41" t="s">
        <v>541</v>
      </c>
    </row>
    <row r="310" s="2" customFormat="1" ht="99.75" spans="1:35">
      <c r="A310" s="20" t="s">
        <v>690</v>
      </c>
      <c r="B310" s="31" t="s">
        <v>958</v>
      </c>
      <c r="C310" s="31" t="s">
        <v>959</v>
      </c>
      <c r="D310" s="31" t="s">
        <v>206</v>
      </c>
      <c r="E310" s="31" t="s">
        <v>717</v>
      </c>
      <c r="F310" s="48" t="s">
        <v>121</v>
      </c>
      <c r="G310" s="31" t="s">
        <v>206</v>
      </c>
      <c r="H310" s="31" t="s">
        <v>260</v>
      </c>
      <c r="I310" s="31" t="s">
        <v>261</v>
      </c>
      <c r="J310" s="48">
        <v>47</v>
      </c>
      <c r="K310" s="48">
        <v>47</v>
      </c>
      <c r="L310" s="48">
        <v>47</v>
      </c>
      <c r="M310" s="23"/>
      <c r="N310" s="23"/>
      <c r="O310" s="23"/>
      <c r="P310" s="23"/>
      <c r="Q310" s="23"/>
      <c r="R310" s="23"/>
      <c r="S310" s="23"/>
      <c r="T310" s="23"/>
      <c r="U310" s="23"/>
      <c r="V310" s="23"/>
      <c r="W310" s="23"/>
      <c r="X310" s="23" t="s">
        <v>124</v>
      </c>
      <c r="Y310" s="23" t="s">
        <v>125</v>
      </c>
      <c r="Z310" s="23" t="s">
        <v>125</v>
      </c>
      <c r="AA310" s="23" t="s">
        <v>126</v>
      </c>
      <c r="AB310" s="23" t="s">
        <v>126</v>
      </c>
      <c r="AC310" s="23" t="s">
        <v>126</v>
      </c>
      <c r="AD310" s="23">
        <v>127</v>
      </c>
      <c r="AE310" s="23">
        <v>786</v>
      </c>
      <c r="AF310" s="23">
        <v>3260</v>
      </c>
      <c r="AG310" s="23" t="s">
        <v>916</v>
      </c>
      <c r="AH310" s="47" t="s">
        <v>918</v>
      </c>
      <c r="AI310" s="41" t="s">
        <v>541</v>
      </c>
    </row>
    <row r="311" s="2" customFormat="1" ht="85.5" spans="1:35">
      <c r="A311" s="20" t="s">
        <v>696</v>
      </c>
      <c r="B311" s="31" t="s">
        <v>958</v>
      </c>
      <c r="C311" s="31" t="s">
        <v>960</v>
      </c>
      <c r="D311" s="31" t="s">
        <v>206</v>
      </c>
      <c r="E311" s="31" t="s">
        <v>717</v>
      </c>
      <c r="F311" s="48" t="s">
        <v>121</v>
      </c>
      <c r="G311" s="31" t="s">
        <v>206</v>
      </c>
      <c r="H311" s="31" t="s">
        <v>260</v>
      </c>
      <c r="I311" s="31" t="s">
        <v>261</v>
      </c>
      <c r="J311" s="48">
        <v>19</v>
      </c>
      <c r="K311" s="48">
        <v>19</v>
      </c>
      <c r="L311" s="48">
        <v>19</v>
      </c>
      <c r="M311" s="23"/>
      <c r="N311" s="23"/>
      <c r="O311" s="23"/>
      <c r="P311" s="23"/>
      <c r="Q311" s="23"/>
      <c r="R311" s="23"/>
      <c r="S311" s="23"/>
      <c r="T311" s="23"/>
      <c r="U311" s="23"/>
      <c r="V311" s="23"/>
      <c r="W311" s="23"/>
      <c r="X311" s="23" t="s">
        <v>124</v>
      </c>
      <c r="Y311" s="23" t="s">
        <v>125</v>
      </c>
      <c r="Z311" s="23" t="s">
        <v>125</v>
      </c>
      <c r="AA311" s="23" t="s">
        <v>126</v>
      </c>
      <c r="AB311" s="23" t="s">
        <v>126</v>
      </c>
      <c r="AC311" s="23" t="s">
        <v>126</v>
      </c>
      <c r="AD311" s="23">
        <v>168</v>
      </c>
      <c r="AE311" s="23">
        <v>360</v>
      </c>
      <c r="AF311" s="23">
        <v>1260</v>
      </c>
      <c r="AG311" s="23" t="s">
        <v>916</v>
      </c>
      <c r="AH311" s="47" t="s">
        <v>918</v>
      </c>
      <c r="AI311" s="41" t="s">
        <v>541</v>
      </c>
    </row>
    <row r="312" s="2" customFormat="1" ht="85.5" spans="1:35">
      <c r="A312" s="20" t="s">
        <v>700</v>
      </c>
      <c r="B312" s="31" t="s">
        <v>961</v>
      </c>
      <c r="C312" s="31" t="s">
        <v>962</v>
      </c>
      <c r="D312" s="31" t="s">
        <v>206</v>
      </c>
      <c r="E312" s="31" t="s">
        <v>721</v>
      </c>
      <c r="F312" s="48" t="s">
        <v>121</v>
      </c>
      <c r="G312" s="31" t="s">
        <v>206</v>
      </c>
      <c r="H312" s="31" t="s">
        <v>260</v>
      </c>
      <c r="I312" s="31" t="s">
        <v>261</v>
      </c>
      <c r="J312" s="48">
        <v>14</v>
      </c>
      <c r="K312" s="48">
        <v>14</v>
      </c>
      <c r="L312" s="48">
        <v>14</v>
      </c>
      <c r="M312" s="23"/>
      <c r="N312" s="23"/>
      <c r="O312" s="23"/>
      <c r="P312" s="23"/>
      <c r="Q312" s="23"/>
      <c r="R312" s="23"/>
      <c r="S312" s="23"/>
      <c r="T312" s="23"/>
      <c r="U312" s="23"/>
      <c r="V312" s="23"/>
      <c r="W312" s="23"/>
      <c r="X312" s="23" t="s">
        <v>124</v>
      </c>
      <c r="Y312" s="23" t="s">
        <v>125</v>
      </c>
      <c r="Z312" s="23" t="s">
        <v>125</v>
      </c>
      <c r="AA312" s="23" t="s">
        <v>126</v>
      </c>
      <c r="AB312" s="23" t="s">
        <v>126</v>
      </c>
      <c r="AC312" s="23" t="s">
        <v>126</v>
      </c>
      <c r="AD312" s="23">
        <v>131</v>
      </c>
      <c r="AE312" s="23">
        <v>452</v>
      </c>
      <c r="AF312" s="23">
        <v>1582</v>
      </c>
      <c r="AG312" s="23" t="s">
        <v>916</v>
      </c>
      <c r="AH312" s="47" t="s">
        <v>918</v>
      </c>
      <c r="AI312" s="41" t="s">
        <v>541</v>
      </c>
    </row>
    <row r="313" s="2" customFormat="1" ht="42.75" spans="1:35">
      <c r="A313" s="20" t="s">
        <v>704</v>
      </c>
      <c r="B313" s="31" t="s">
        <v>963</v>
      </c>
      <c r="C313" s="31" t="s">
        <v>964</v>
      </c>
      <c r="D313" s="31" t="s">
        <v>206</v>
      </c>
      <c r="E313" s="31" t="s">
        <v>211</v>
      </c>
      <c r="F313" s="48" t="s">
        <v>121</v>
      </c>
      <c r="G313" s="31" t="s">
        <v>206</v>
      </c>
      <c r="H313" s="31" t="s">
        <v>260</v>
      </c>
      <c r="I313" s="31" t="s">
        <v>261</v>
      </c>
      <c r="J313" s="48">
        <v>5.5</v>
      </c>
      <c r="K313" s="48">
        <v>5.5</v>
      </c>
      <c r="L313" s="48">
        <v>5.5</v>
      </c>
      <c r="M313" s="23"/>
      <c r="N313" s="23"/>
      <c r="O313" s="23"/>
      <c r="P313" s="23"/>
      <c r="Q313" s="23"/>
      <c r="R313" s="23"/>
      <c r="S313" s="23"/>
      <c r="T313" s="23"/>
      <c r="U313" s="23"/>
      <c r="V313" s="23"/>
      <c r="W313" s="23"/>
      <c r="X313" s="23" t="s">
        <v>124</v>
      </c>
      <c r="Y313" s="23" t="s">
        <v>125</v>
      </c>
      <c r="Z313" s="23" t="s">
        <v>125</v>
      </c>
      <c r="AA313" s="23" t="s">
        <v>126</v>
      </c>
      <c r="AB313" s="23" t="s">
        <v>126</v>
      </c>
      <c r="AC313" s="23" t="s">
        <v>126</v>
      </c>
      <c r="AD313" s="23">
        <v>20</v>
      </c>
      <c r="AE313" s="23">
        <v>240</v>
      </c>
      <c r="AF313" s="23">
        <v>840</v>
      </c>
      <c r="AG313" s="23" t="s">
        <v>916</v>
      </c>
      <c r="AH313" s="47" t="s">
        <v>918</v>
      </c>
      <c r="AI313" s="41" t="s">
        <v>541</v>
      </c>
    </row>
    <row r="314" s="2" customFormat="1" ht="42.75" spans="1:35">
      <c r="A314" s="20" t="s">
        <v>708</v>
      </c>
      <c r="B314" s="31" t="s">
        <v>965</v>
      </c>
      <c r="C314" s="31" t="s">
        <v>966</v>
      </c>
      <c r="D314" s="31" t="s">
        <v>206</v>
      </c>
      <c r="E314" s="31" t="s">
        <v>215</v>
      </c>
      <c r="F314" s="48">
        <v>2020</v>
      </c>
      <c r="G314" s="31" t="s">
        <v>206</v>
      </c>
      <c r="H314" s="31" t="s">
        <v>260</v>
      </c>
      <c r="I314" s="31" t="s">
        <v>261</v>
      </c>
      <c r="J314" s="48">
        <v>80</v>
      </c>
      <c r="K314" s="48">
        <v>80</v>
      </c>
      <c r="L314" s="48">
        <v>80</v>
      </c>
      <c r="M314" s="23"/>
      <c r="N314" s="23"/>
      <c r="O314" s="23"/>
      <c r="P314" s="23"/>
      <c r="Q314" s="23"/>
      <c r="R314" s="23"/>
      <c r="S314" s="23"/>
      <c r="T314" s="23"/>
      <c r="U314" s="23"/>
      <c r="V314" s="23"/>
      <c r="W314" s="23"/>
      <c r="X314" s="23" t="s">
        <v>124</v>
      </c>
      <c r="Y314" s="23" t="s">
        <v>125</v>
      </c>
      <c r="Z314" s="23" t="s">
        <v>125</v>
      </c>
      <c r="AA314" s="23" t="s">
        <v>126</v>
      </c>
      <c r="AB314" s="23" t="s">
        <v>126</v>
      </c>
      <c r="AC314" s="23" t="s">
        <v>126</v>
      </c>
      <c r="AD314" s="23">
        <v>214</v>
      </c>
      <c r="AE314" s="23">
        <v>463</v>
      </c>
      <c r="AF314" s="23">
        <v>1430</v>
      </c>
      <c r="AG314" s="23" t="s">
        <v>916</v>
      </c>
      <c r="AH314" s="47" t="s">
        <v>918</v>
      </c>
      <c r="AI314" s="41" t="s">
        <v>541</v>
      </c>
    </row>
    <row r="315" s="2" customFormat="1" ht="42.75" spans="1:35">
      <c r="A315" s="20" t="s">
        <v>711</v>
      </c>
      <c r="B315" s="31" t="s">
        <v>967</v>
      </c>
      <c r="C315" s="31" t="s">
        <v>968</v>
      </c>
      <c r="D315" s="31" t="s">
        <v>206</v>
      </c>
      <c r="E315" s="31" t="s">
        <v>393</v>
      </c>
      <c r="F315" s="48" t="s">
        <v>121</v>
      </c>
      <c r="G315" s="31" t="s">
        <v>206</v>
      </c>
      <c r="H315" s="31" t="s">
        <v>260</v>
      </c>
      <c r="I315" s="31" t="s">
        <v>261</v>
      </c>
      <c r="J315" s="48">
        <v>32</v>
      </c>
      <c r="K315" s="48">
        <v>32</v>
      </c>
      <c r="L315" s="48">
        <v>32</v>
      </c>
      <c r="M315" s="23"/>
      <c r="N315" s="23"/>
      <c r="O315" s="23"/>
      <c r="P315" s="23"/>
      <c r="Q315" s="23"/>
      <c r="R315" s="23"/>
      <c r="S315" s="23"/>
      <c r="T315" s="23"/>
      <c r="U315" s="23"/>
      <c r="V315" s="23"/>
      <c r="W315" s="23"/>
      <c r="X315" s="23" t="s">
        <v>124</v>
      </c>
      <c r="Y315" s="23" t="s">
        <v>125</v>
      </c>
      <c r="Z315" s="23" t="s">
        <v>125</v>
      </c>
      <c r="AA315" s="23" t="s">
        <v>126</v>
      </c>
      <c r="AB315" s="23" t="s">
        <v>126</v>
      </c>
      <c r="AC315" s="23" t="s">
        <v>126</v>
      </c>
      <c r="AD315" s="23">
        <v>46</v>
      </c>
      <c r="AE315" s="23">
        <v>245</v>
      </c>
      <c r="AF315" s="23">
        <v>857</v>
      </c>
      <c r="AG315" s="23" t="s">
        <v>916</v>
      </c>
      <c r="AH315" s="47" t="s">
        <v>918</v>
      </c>
      <c r="AI315" s="41" t="s">
        <v>541</v>
      </c>
    </row>
    <row r="316" s="2" customFormat="1" ht="114" spans="1:35">
      <c r="A316" s="20" t="s">
        <v>714</v>
      </c>
      <c r="B316" s="50" t="s">
        <v>961</v>
      </c>
      <c r="C316" s="50" t="s">
        <v>969</v>
      </c>
      <c r="D316" s="50" t="s">
        <v>206</v>
      </c>
      <c r="E316" s="50" t="s">
        <v>721</v>
      </c>
      <c r="F316" s="51" t="s">
        <v>121</v>
      </c>
      <c r="G316" s="50" t="s">
        <v>206</v>
      </c>
      <c r="H316" s="50" t="s">
        <v>260</v>
      </c>
      <c r="I316" s="50" t="s">
        <v>261</v>
      </c>
      <c r="J316" s="51">
        <v>38</v>
      </c>
      <c r="K316" s="51">
        <v>38</v>
      </c>
      <c r="L316" s="51">
        <v>38</v>
      </c>
      <c r="M316" s="52"/>
      <c r="N316" s="52"/>
      <c r="O316" s="52"/>
      <c r="P316" s="52"/>
      <c r="Q316" s="52"/>
      <c r="R316" s="52"/>
      <c r="S316" s="52"/>
      <c r="T316" s="52"/>
      <c r="U316" s="52"/>
      <c r="V316" s="52"/>
      <c r="W316" s="52"/>
      <c r="X316" s="52" t="s">
        <v>124</v>
      </c>
      <c r="Y316" s="52" t="s">
        <v>125</v>
      </c>
      <c r="Z316" s="52" t="s">
        <v>125</v>
      </c>
      <c r="AA316" s="52" t="s">
        <v>126</v>
      </c>
      <c r="AB316" s="52" t="s">
        <v>126</v>
      </c>
      <c r="AC316" s="52" t="s">
        <v>126</v>
      </c>
      <c r="AD316" s="52">
        <v>112</v>
      </c>
      <c r="AE316" s="52">
        <v>580</v>
      </c>
      <c r="AF316" s="52">
        <v>2030</v>
      </c>
      <c r="AG316" s="23" t="s">
        <v>916</v>
      </c>
      <c r="AH316" s="53" t="s">
        <v>918</v>
      </c>
      <c r="AI316" s="41" t="s">
        <v>541</v>
      </c>
    </row>
    <row r="317" s="2" customFormat="1" ht="42.75" spans="1:35">
      <c r="A317" s="20" t="s">
        <v>718</v>
      </c>
      <c r="B317" s="31" t="s">
        <v>970</v>
      </c>
      <c r="C317" s="31" t="s">
        <v>971</v>
      </c>
      <c r="D317" s="31" t="s">
        <v>206</v>
      </c>
      <c r="E317" s="31" t="s">
        <v>514</v>
      </c>
      <c r="F317" s="48" t="s">
        <v>121</v>
      </c>
      <c r="G317" s="31" t="s">
        <v>206</v>
      </c>
      <c r="H317" s="31" t="s">
        <v>260</v>
      </c>
      <c r="I317" s="31" t="s">
        <v>261</v>
      </c>
      <c r="J317" s="48">
        <v>21</v>
      </c>
      <c r="K317" s="48">
        <v>21</v>
      </c>
      <c r="L317" s="48">
        <v>21</v>
      </c>
      <c r="M317" s="23"/>
      <c r="N317" s="23"/>
      <c r="O317" s="23"/>
      <c r="P317" s="23"/>
      <c r="Q317" s="23"/>
      <c r="R317" s="23"/>
      <c r="S317" s="23"/>
      <c r="T317" s="23"/>
      <c r="U317" s="23"/>
      <c r="V317" s="23"/>
      <c r="W317" s="23"/>
      <c r="X317" s="23" t="s">
        <v>124</v>
      </c>
      <c r="Y317" s="23" t="s">
        <v>125</v>
      </c>
      <c r="Z317" s="23" t="s">
        <v>125</v>
      </c>
      <c r="AA317" s="23" t="s">
        <v>126</v>
      </c>
      <c r="AB317" s="23" t="s">
        <v>126</v>
      </c>
      <c r="AC317" s="23" t="s">
        <v>126</v>
      </c>
      <c r="AD317" s="23">
        <v>53</v>
      </c>
      <c r="AE317" s="23">
        <v>245</v>
      </c>
      <c r="AF317" s="23">
        <v>824</v>
      </c>
      <c r="AG317" s="23" t="s">
        <v>916</v>
      </c>
      <c r="AH317" s="47" t="s">
        <v>918</v>
      </c>
      <c r="AI317" s="41" t="s">
        <v>541</v>
      </c>
    </row>
    <row r="318" s="2" customFormat="1" ht="28.5" spans="1:35">
      <c r="A318" s="14" t="s">
        <v>68</v>
      </c>
      <c r="B318" s="19">
        <f>SUM(B319+B320+B321+B322)</f>
        <v>0</v>
      </c>
      <c r="C318" s="18"/>
      <c r="D318" s="19"/>
      <c r="E318" s="19"/>
      <c r="F318" s="19"/>
      <c r="G318" s="19"/>
      <c r="H318" s="19"/>
      <c r="I318" s="19"/>
      <c r="J318" s="14">
        <f>SUM(J319+J320+J321+J322)</f>
        <v>0</v>
      </c>
      <c r="K318" s="14">
        <f t="shared" ref="K318:W318" si="42">SUM(K319+K320+K321+K322)</f>
        <v>0</v>
      </c>
      <c r="L318" s="14">
        <f t="shared" si="42"/>
        <v>0</v>
      </c>
      <c r="M318" s="14">
        <f t="shared" si="42"/>
        <v>0</v>
      </c>
      <c r="N318" s="14">
        <f t="shared" si="42"/>
        <v>0</v>
      </c>
      <c r="O318" s="14">
        <f t="shared" si="42"/>
        <v>0</v>
      </c>
      <c r="P318" s="14">
        <f t="shared" si="42"/>
        <v>0</v>
      </c>
      <c r="Q318" s="14">
        <f t="shared" si="42"/>
        <v>0</v>
      </c>
      <c r="R318" s="14">
        <f t="shared" si="42"/>
        <v>0</v>
      </c>
      <c r="S318" s="14">
        <f t="shared" si="42"/>
        <v>0</v>
      </c>
      <c r="T318" s="14">
        <f t="shared" si="42"/>
        <v>0</v>
      </c>
      <c r="U318" s="14">
        <f t="shared" si="42"/>
        <v>0</v>
      </c>
      <c r="V318" s="14">
        <f t="shared" si="42"/>
        <v>0</v>
      </c>
      <c r="W318" s="14">
        <f t="shared" si="42"/>
        <v>0</v>
      </c>
      <c r="X318" s="19"/>
      <c r="Y318" s="19"/>
      <c r="Z318" s="19"/>
      <c r="AA318" s="19"/>
      <c r="AB318" s="19"/>
      <c r="AC318" s="19"/>
      <c r="AD318" s="14">
        <f>SUM(AD319+AD320+AD321+AD322)</f>
        <v>0</v>
      </c>
      <c r="AE318" s="14">
        <f>SUM(AE319+AE320+AE321+AE322)</f>
        <v>0</v>
      </c>
      <c r="AF318" s="14">
        <f>SUM(AF319+AF320+AF321+AF322)</f>
        <v>0</v>
      </c>
      <c r="AG318" s="19"/>
      <c r="AH318" s="18"/>
      <c r="AI318" s="19"/>
    </row>
    <row r="319" s="2" customFormat="1" ht="28.5" spans="1:35">
      <c r="A319" s="13" t="s">
        <v>69</v>
      </c>
      <c r="B319" s="19"/>
      <c r="C319" s="18"/>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8"/>
      <c r="AI319" s="19"/>
    </row>
    <row r="320" s="2" customFormat="1" ht="28.5" spans="1:35">
      <c r="A320" s="13" t="s">
        <v>70</v>
      </c>
      <c r="B320" s="19"/>
      <c r="C320" s="18"/>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8"/>
      <c r="AI320" s="19"/>
    </row>
    <row r="321" s="2" customFormat="1" spans="1:35">
      <c r="A321" s="13" t="s">
        <v>71</v>
      </c>
      <c r="B321" s="19"/>
      <c r="C321" s="18"/>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8"/>
      <c r="AI321" s="19"/>
    </row>
    <row r="322" s="2" customFormat="1" ht="28.5" spans="1:35">
      <c r="A322" s="13" t="s">
        <v>72</v>
      </c>
      <c r="B322" s="19"/>
      <c r="C322" s="18"/>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8"/>
      <c r="AI322" s="19"/>
    </row>
    <row r="323" s="2" customFormat="1" ht="28.5" spans="1:35">
      <c r="A323" s="13" t="s">
        <v>73</v>
      </c>
      <c r="B323" s="19">
        <v>1</v>
      </c>
      <c r="C323" s="18"/>
      <c r="D323" s="19"/>
      <c r="E323" s="19"/>
      <c r="F323" s="19"/>
      <c r="G323" s="19"/>
      <c r="H323" s="19"/>
      <c r="I323" s="19"/>
      <c r="J323" s="19">
        <f>SUM(J324:J324)</f>
        <v>100</v>
      </c>
      <c r="K323" s="19">
        <f t="shared" ref="K323:W323" si="43">SUM(K324:K324)</f>
        <v>100</v>
      </c>
      <c r="L323" s="19">
        <f t="shared" si="43"/>
        <v>80</v>
      </c>
      <c r="M323" s="19">
        <f t="shared" si="43"/>
        <v>20</v>
      </c>
      <c r="N323" s="19">
        <f t="shared" si="43"/>
        <v>0</v>
      </c>
      <c r="O323" s="19">
        <f t="shared" si="43"/>
        <v>0</v>
      </c>
      <c r="P323" s="19">
        <f t="shared" si="43"/>
        <v>0</v>
      </c>
      <c r="Q323" s="19">
        <f t="shared" si="43"/>
        <v>0</v>
      </c>
      <c r="R323" s="19">
        <f t="shared" si="43"/>
        <v>0</v>
      </c>
      <c r="S323" s="19">
        <f t="shared" si="43"/>
        <v>0</v>
      </c>
      <c r="T323" s="19">
        <f t="shared" si="43"/>
        <v>0</v>
      </c>
      <c r="U323" s="19">
        <f t="shared" si="43"/>
        <v>0</v>
      </c>
      <c r="V323" s="19">
        <f t="shared" si="43"/>
        <v>0</v>
      </c>
      <c r="W323" s="19">
        <f t="shared" si="43"/>
        <v>0</v>
      </c>
      <c r="X323" s="19"/>
      <c r="Y323" s="19"/>
      <c r="Z323" s="19"/>
      <c r="AA323" s="19"/>
      <c r="AB323" s="19"/>
      <c r="AC323" s="19"/>
      <c r="AD323" s="19"/>
      <c r="AE323" s="19"/>
      <c r="AF323" s="19"/>
      <c r="AG323" s="19"/>
      <c r="AH323" s="18"/>
      <c r="AI323" s="19"/>
    </row>
    <row r="324" spans="1:35">
      <c r="A324" s="54"/>
      <c r="B324" s="41" t="s">
        <v>972</v>
      </c>
      <c r="C324" s="41" t="s">
        <v>973</v>
      </c>
      <c r="D324" s="41" t="s">
        <v>974</v>
      </c>
      <c r="E324" s="41" t="s">
        <v>975</v>
      </c>
      <c r="F324" s="41">
        <v>2020</v>
      </c>
      <c r="G324" s="41" t="s">
        <v>282</v>
      </c>
      <c r="H324" s="41" t="s">
        <v>279</v>
      </c>
      <c r="I324" s="41">
        <v>5228526</v>
      </c>
      <c r="J324" s="41">
        <v>100</v>
      </c>
      <c r="K324" s="41">
        <v>100</v>
      </c>
      <c r="L324" s="41">
        <v>80</v>
      </c>
      <c r="M324" s="41">
        <v>20</v>
      </c>
      <c r="N324" s="41"/>
      <c r="O324" s="41"/>
      <c r="P324" s="41"/>
      <c r="Q324" s="41"/>
      <c r="R324" s="41"/>
      <c r="S324" s="41"/>
      <c r="T324" s="41"/>
      <c r="U324" s="41"/>
      <c r="V324" s="41"/>
      <c r="W324" s="41"/>
      <c r="X324" s="41"/>
      <c r="Y324" s="41"/>
      <c r="Z324" s="41"/>
      <c r="AA324" s="41"/>
      <c r="AB324" s="41"/>
      <c r="AC324" s="41"/>
      <c r="AD324" s="41"/>
      <c r="AE324" s="41"/>
      <c r="AF324" s="41"/>
      <c r="AG324" s="41"/>
      <c r="AH324" s="55"/>
      <c r="AI324" s="19" t="s">
        <v>282</v>
      </c>
    </row>
  </sheetData>
  <sheetProtection insertRows="0" deleteRows="0"/>
  <autoFilter ref="A5:AI324">
    <extLst/>
  </autoFilter>
  <mergeCells count="26">
    <mergeCell ref="A2:AI2"/>
    <mergeCell ref="D3:E3"/>
    <mergeCell ref="J3:W3"/>
    <mergeCell ref="K4:O4"/>
    <mergeCell ref="P4:W4"/>
    <mergeCell ref="A3:A5"/>
    <mergeCell ref="B3:B5"/>
    <mergeCell ref="C3:C5"/>
    <mergeCell ref="D4:D5"/>
    <mergeCell ref="E4:E5"/>
    <mergeCell ref="F3:F5"/>
    <mergeCell ref="G3:G5"/>
    <mergeCell ref="H3:H5"/>
    <mergeCell ref="I3:I5"/>
    <mergeCell ref="J4:J5"/>
    <mergeCell ref="X3:X5"/>
    <mergeCell ref="Y3:Y5"/>
    <mergeCell ref="Z3:Z5"/>
    <mergeCell ref="AA3:AA5"/>
    <mergeCell ref="AB3:AB5"/>
    <mergeCell ref="AC3:AC5"/>
    <mergeCell ref="AF3:AF5"/>
    <mergeCell ref="AG3:AG5"/>
    <mergeCell ref="AH3:AH5"/>
    <mergeCell ref="AI3:AI5"/>
    <mergeCell ref="AD3:AE4"/>
  </mergeCells>
  <dataValidations count="4">
    <dataValidation type="list" allowBlank="1" showInputMessage="1" showErrorMessage="1" sqref="X2 Y2:AC2 X8 Y8:AC8 F9 X9 Y9:AC9 F10 Y10:AB10 AC10 F11 Y11:AB11 AC11 F12 X12 Y12:AB12 AC12 F13 X13 Y13:Z13 AB13 AC13 F14 X14 Y14:Z14 AB14 AC14 F15 X15 Y15:Z15 AB15 AC15 F16 X16 Y16:Z16 AA16:AB16 F17 X17 Y17:Z17 AA17:AB17 F18 X18 Y18:Z18 AA18:AB18 AC18 F19 X19 Y19:AB19 Y20:AB20 Y21:AB21 F22 X22 Y22:AB22 AC22 F23 X23 Y23:AB23 AC23 F24 X24 Y24:AC24 F25 X25 Y25:AC25 X26 Y26:AB26 X27 Y27:Z27 AA27:AB27 X28 Y28:Z28 AA28:AB28 F29 X29 Y29:Z29 AA29:AB29 F30 Y30 Z30 AA30 AB30 F31 Y31 Z31 AA31 AB31 F32 Y32 Z32 AA32 AB32 F33 Y33 Z33 AA33 AB33 F34 X34 Y34:Z34 AA34:AB34 AC34 F35 X35 Y35:Z35 AA35:AB35 AC35 E36 F36 X36 Y36:AC36 F37 X37 F38 X38 F39 X39 X40 Y40:AC40 F41 X41 Y41:Z41 AA41 AB41:AC41 X42 Y42:AC42 X43 Y43:AC43 X46 Y46:AC46 X47 Y47:AC47 X48 Y48:AC48 X49 Y49:AC49 X50 Y50:Z50 AA50 AB50 AC50 X51 Y51:AC51 X52 Y52 Z52 AA52 AB52 AC52 X53 Y53 Z53 AA53 AB53 AC53 X54 Y54 Z54 AA54 AB54 AC54 X55 Y55:AC55 X56 Y56 Z56 AA56 AB56 AC56 X57 Y57 Z57 AA57:AC57 X58 Y58:AC58 X59 Y59:AC59 X60 Y60:AC60 X61 Y61:AC61 X62 Y62:AC62 X63 Y63:AC63 X64 Y64:AC64 X65 Y65 Z65 AA65 AB65 AC65 X66 Y66:AC66 X67 Y67 Z67 AA67:AB67 AC67 X68 Y68:AC68 X69 Y69 Z69 AA69:AB69 AC69 X70 Y70:AC70 X71 Y71 Z71 AA71:AB71 AC71 X72 Y72:AC72 X73 Y73 Z73 AA73:AB73 AC73 X76 Y76:AC76 X82 Y82:AC82 X91 Y91:AA91 AB91:AC91 X92 Y92:AC92 X93 Y93:AA93 AB93:AC93 X94 Y94:AC94 X95 Y95:AA95 AB95:AC95 X103 Y103:AC103 X104 Y104:AC104 X112 Y112 Z112 AA112 AB112 AC112 X113 Y113 Z113 AA113 AB113 AC113 X114 Y114 Z114 AA114 AB114 AC114 X115 Y115 Z115 AA115 AB115 AC115 X116 Y116 Z116 AA116 AB116 AC116 X117 Y117 Z117 AA117 AB117 AC117 X118 Y118 Z118 AA118 AB118 AC118 X119 Y119 Z119 AA119 AB119 AC119 X120 Y120 Z120 AA120 AB120 AC120 X121 Y121 Z121 AA121 AB121 AC121 X122 Y122 Z122 AA122 AB122 AC122 X126 Y126:AC126 X127 Y127:AC127 X128 Y128:AC128 X131 Y131:AC131 X132 Y132 Z132:AC132 X133 Y133:AC133 X134 Y134:AC134 X135 Y135:AC135 X136 Y136:AC136 X137 Y137:AC137 X155 Y155:Z155 AA155 AB155 AC155 X156 Y156:Z156 AA156 AB156 AC156 Y157:Z157 AA157 AB157 AC157 X164 Y164:AC164 X165 Y165:AC165 X166 Y166:AC166 X167 Y167:AC167 X168 Y168:AC168 X169 Y169:AC169 X170 Y170:AC170 X171 Y171:Z171 X172 Y172:Z172 X173 Y173 X174 X175 X176 X177 X178 X179 X180 X181 X182 Y182:AC182 X183 Y183:AC183 X184 Y184:AC184 X185 Y185:AB185 X186 Y186:Z186 X190 X200 Y200:Z200 Y201:Z201 Y202:Z202 Y203:Z203 X204 Y204:Z204 X205 Y205:Z205 X206 Y206:Z206 X207 Y207:Z207 X222 Y222:AC222 X223 X224 X225 X226 X227 Y227:AC227 X228 Y228:AC228 X229 Y229:AC229 X230 Y230 Z230 AA230 AB230 AC230 X231 Y231 Z231 AA231 AB231 AC231 X232 Y232 Z232 AA232 AB232 AC232 X233 Y233 Z233 X240 Y240:Z240 X241 Y241:Z241 X242 Y242:Z242 Y243:Z243 Y244:Z244 Y245:Z245 Y246:Z246 X267 Y267:AC267 X268 Y268:AC268 X269 Y269:AC269 X270 Y270:AC270 X271 Y271:AC271 X272 Y272:Z272 AB272:AC272 X273 Y273:Z273 AB273:AC273 X274 Y274:Z274 AB274:AC274 X275 Y275 AB275:AC275 X276 AB276:AC276 X277 X278 X279 X280 X281 X282 X283 X284 Y284:AC284 X285 Y285:AC285 X286 Y286:AC286 X287 Y287:Z287 X296 Y296:Z296 Y297:Z297 X298 Y298:Z298 Y299:Z299 Y300:Z300 Y301:Z301 Y302:Z302 Y303:Z303 Y304:Z304 X305 Y305:Z305 X306 Y306:Z306 X307 Y307:Z307 F20:F21 F26:F28 X6:X7 X10:X11 X20:X21 X30:X31 X32:X33 X44:X45 X74:X75 X77:X78 X79:X81 X83:X88 X89:X90 X96:X102 X105:X111 X123:X125 X129:X130 X138:X139 X140:X154 X158:X161 X162:X163 X187:X189 X191:X199 X234:X239 X288:X295 X318:X1048576 Y44:Y45 Y174:Y176 Y177:Y179 Y223:Y226 Y260:Y266 Y276:Y280 Y281:Y283 Z44:Z45 Z173:Z176 Z177:Z179 Z223:Z226 Z275:Z280 Z281:Z283 AA13:AA15 AA44:AA45 AA177:AA179 AA186:AA202 AA223:AA226 AA233:AA246 AA272:AA276 AA281:AA283 AA287:AA303 AB44:AB45 AB177:AB179 AB186:AB202 AB223:AB226 AB233:AB247 AB281:AB283 AB287:AB303 AC16:AC17 AC19:AC21 AC26:AC33 AC44:AC45 AC177:AC179 AC185:AC199 AC200:AC202 AC223:AC226 AC233:AC247 AC281:AC283 AC287:AC303 Y77:AC78 Y89:AC90 Y129:AC130 Y6:AC7 Y74:AC75 Y138:AC139 Y162:AC163 Y180:AC181 Y79:AC81 Y105:AC111 Y83:AC88 Y123:AC125 Y96:AC102 AA171:AC173 AA174:AC176 Y158:AC161 Y187:Z199 Y234:Z239 Y288:Z295 Y318:AC1048576 Y140:AC154 AA203:AC207 AA260:AC266 AA304:AC307 AA277:AC280">
      <formula1>#REF!</formula1>
    </dataValidation>
    <dataValidation type="list" allowBlank="1" showInputMessage="1" showErrorMessage="1" sqref="F40 F53 F54 F57 F201 F212 F1:F8 F42:F43 F46:F52 F55:F56 F58:F88 F89:F200 F203:F211 F214:F1048576">
      <formula1>"2020"</formula1>
    </dataValidation>
    <dataValidation type="list" allowBlank="1" showInputMessage="1" showErrorMessage="1" sqref="Y247:AA247 Y257:Y259 Z257:Z258 Z259:Z266 AA257:AA259 AB257:AB259 AC257:AC259 Y208:AC221 Y308:AC317 Y248:AC256">
      <formula1>$AD$4:$AD$5</formula1>
    </dataValidation>
    <dataValidation type="list" allowBlank="1" showInputMessage="1" showErrorMessage="1" sqref="X208:X221 X247:X256 X257:X258 X259:X266 X308:X317">
      <formula1>$AC$4:$AC$5</formula1>
    </dataValidation>
  </dataValidations>
  <printOptions horizontalCentered="1"/>
  <pageMargins left="0.747916666666667" right="0.354166666666667" top="0.786805555555556" bottom="0.786805555555556" header="0.511805555555556" footer="0.511805555555556"/>
  <pageSetup paperSize="8" scale="52" fitToHeight="0" orientation="landscape" useFirstPageNumber="1" horizontalDpi="600"/>
  <headerFooter>
    <oddFooter>&amp;C第 &amp;P 页，共 &amp;N 页</oddFooter>
  </headerFooter>
  <ignoredErrors>
    <ignoredError sqref="AA41" listDataValidation="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附件1.项目库汇总表</vt:lpstr>
      <vt:lpstr>附件2.项目库明细表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海心焰</cp:lastModifiedBy>
  <dcterms:created xsi:type="dcterms:W3CDTF">2019-07-20T09:28:00Z</dcterms:created>
  <cp:lastPrinted>2019-07-26T07:41:00Z</cp:lastPrinted>
  <dcterms:modified xsi:type="dcterms:W3CDTF">2019-10-28T12:56:20Z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y fmtid="{D5CDD505-2E9C-101B-9397-08002B2CF9AE}" pid="3" name="KSOReadingLayout">
    <vt:bool>true</vt:bool>
  </property>
</Properties>
</file>